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feorguk-my.sharepoint.com/personal/gemmacrane_ncfe_org_uk/Documents/Desktop/"/>
    </mc:Choice>
  </mc:AlternateContent>
  <xr:revisionPtr revIDLastSave="0" documentId="8_{4FF48172-F10D-4B4E-A8FC-23BB587A073E}" xr6:coauthVersionLast="47" xr6:coauthVersionMax="47" xr10:uidLastSave="{00000000-0000-0000-0000-000000000000}"/>
  <bookViews>
    <workbookView xWindow="28680" yWindow="-120" windowWidth="29040" windowHeight="15720" firstSheet="1" activeTab="1" xr2:uid="{0819D697-6657-485A-82AB-533F9989D9DB}"/>
  </bookViews>
  <sheets>
    <sheet name="Chart1" sheetId="3" r:id="rId1"/>
    <sheet name="Sheet1" sheetId="1" r:id="rId2"/>
    <sheet name="Sheet2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M17" i="1"/>
  <c r="N17" i="1"/>
  <c r="O17" i="1"/>
  <c r="P17" i="1"/>
  <c r="L17" i="1"/>
  <c r="M16" i="1"/>
  <c r="N16" i="1"/>
  <c r="O16" i="1"/>
  <c r="P16" i="1"/>
  <c r="L16" i="1"/>
  <c r="L15" i="1"/>
  <c r="L14" i="1"/>
  <c r="X3" i="1"/>
  <c r="Y3" i="1"/>
  <c r="Z3" i="1"/>
  <c r="AA3" i="1"/>
  <c r="X4" i="1"/>
  <c r="Y4" i="1"/>
  <c r="Z4" i="1"/>
  <c r="AA4" i="1"/>
  <c r="X5" i="1"/>
  <c r="Y5" i="1"/>
  <c r="Z5" i="1"/>
  <c r="AA5" i="1"/>
  <c r="X6" i="1"/>
  <c r="Y6" i="1"/>
  <c r="Z6" i="1"/>
  <c r="AA6" i="1"/>
  <c r="X7" i="1"/>
  <c r="Y7" i="1"/>
  <c r="Z7" i="1"/>
  <c r="AA7" i="1"/>
  <c r="Y8" i="1"/>
  <c r="Z8" i="1"/>
  <c r="AA8" i="1"/>
  <c r="X9" i="1"/>
  <c r="Y9" i="1"/>
  <c r="Z9" i="1"/>
  <c r="AA9" i="1"/>
  <c r="X10" i="1"/>
  <c r="Y10" i="1"/>
  <c r="Z10" i="1"/>
  <c r="AA10" i="1"/>
  <c r="Y11" i="1"/>
  <c r="Z11" i="1"/>
  <c r="AA11" i="1"/>
  <c r="X12" i="1"/>
  <c r="Y12" i="1"/>
  <c r="Z12" i="1"/>
  <c r="AA12" i="1"/>
  <c r="M4" i="1"/>
  <c r="N4" i="1"/>
  <c r="O4" i="1"/>
  <c r="P4" i="1"/>
  <c r="M5" i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M10" i="1"/>
  <c r="N10" i="1"/>
  <c r="O10" i="1"/>
  <c r="P10" i="1"/>
  <c r="M11" i="1"/>
  <c r="N11" i="1"/>
  <c r="O11" i="1"/>
  <c r="P11" i="1"/>
  <c r="M12" i="1"/>
  <c r="N12" i="1"/>
  <c r="O12" i="1"/>
  <c r="P12" i="1"/>
  <c r="P3" i="1"/>
  <c r="O3" i="1"/>
  <c r="N3" i="1"/>
  <c r="N14" i="1" s="1"/>
  <c r="M3" i="1"/>
  <c r="J5" i="1"/>
  <c r="J4" i="1"/>
  <c r="J3" i="1"/>
  <c r="J2" i="1"/>
  <c r="I5" i="1"/>
  <c r="I4" i="1"/>
  <c r="I3" i="1"/>
  <c r="I2" i="1"/>
  <c r="A1" i="2" l="1" a="1"/>
  <c r="A1" i="2" s="1"/>
  <c r="O15" i="1"/>
  <c r="P15" i="1"/>
  <c r="M14" i="1"/>
  <c r="N15" i="1"/>
  <c r="M15" i="1"/>
  <c r="P14" i="1"/>
  <c r="O14" i="1"/>
  <c r="I7" i="1"/>
  <c r="R4" i="1" l="1"/>
  <c r="R5" i="1"/>
  <c r="R3" i="1"/>
  <c r="R6" i="1"/>
  <c r="R7" i="1"/>
  <c r="R8" i="1"/>
  <c r="R9" i="1"/>
  <c r="R10" i="1"/>
  <c r="R11" i="1"/>
  <c r="R12" i="1"/>
  <c r="U3" i="1"/>
  <c r="S5" i="1"/>
  <c r="S6" i="1"/>
  <c r="S7" i="1"/>
  <c r="S8" i="1"/>
  <c r="S9" i="1"/>
  <c r="S10" i="1"/>
  <c r="S11" i="1"/>
  <c r="T3" i="1"/>
  <c r="T5" i="1"/>
  <c r="T7" i="1"/>
  <c r="T9" i="1"/>
  <c r="T11" i="1"/>
  <c r="S3" i="1"/>
  <c r="U5" i="1"/>
  <c r="U7" i="1"/>
  <c r="U9" i="1"/>
  <c r="U11" i="1"/>
  <c r="S4" i="1"/>
  <c r="S12" i="1"/>
  <c r="T6" i="1"/>
  <c r="T8" i="1"/>
  <c r="T10" i="1"/>
  <c r="T12" i="1"/>
  <c r="U4" i="1"/>
  <c r="U6" i="1"/>
  <c r="U8" i="1"/>
  <c r="U10" i="1"/>
  <c r="U12" i="1"/>
  <c r="T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<sst xmlns="http://schemas.openxmlformats.org/spreadsheetml/2006/main" count="87" uniqueCount="71">
  <si>
    <t>Pre-steroid treatment</t>
  </si>
  <si>
    <t>Steroid A</t>
  </si>
  <si>
    <t>Steroid B</t>
  </si>
  <si>
    <t>Steroid C</t>
  </si>
  <si>
    <t>Steroid D</t>
  </si>
  <si>
    <t>White Blood cell count (WBCs per microlitre)</t>
  </si>
  <si>
    <t>A: total</t>
  </si>
  <si>
    <t>ACTUAL WBC</t>
  </si>
  <si>
    <t>EXPECTED WBC</t>
  </si>
  <si>
    <t>ACTUAL WBC change</t>
  </si>
  <si>
    <t>EXPECTED WBC change</t>
  </si>
  <si>
    <t>Patient 1</t>
  </si>
  <si>
    <t>B: total</t>
  </si>
  <si>
    <t>Patient 2</t>
  </si>
  <si>
    <t>C: total</t>
  </si>
  <si>
    <t>Patient 3</t>
  </si>
  <si>
    <t>D: total</t>
  </si>
  <si>
    <t>Patient 4</t>
  </si>
  <si>
    <t>Patient 5</t>
  </si>
  <si>
    <t>All total</t>
  </si>
  <si>
    <t>Patient 6</t>
  </si>
  <si>
    <t>Patient 7</t>
  </si>
  <si>
    <t>Patient 8</t>
  </si>
  <si>
    <t>Patient 9</t>
  </si>
  <si>
    <t>Patient 10</t>
  </si>
  <si>
    <t>Patient 11</t>
  </si>
  <si>
    <t>PRE</t>
  </si>
  <si>
    <t>A</t>
  </si>
  <si>
    <t>B</t>
  </si>
  <si>
    <t>C</t>
  </si>
  <si>
    <t>D</t>
  </si>
  <si>
    <t>Patient 12</t>
  </si>
  <si>
    <t>Mean</t>
  </si>
  <si>
    <t>Patient 13</t>
  </si>
  <si>
    <t>StDev</t>
  </si>
  <si>
    <t>Patient 14</t>
  </si>
  <si>
    <t>Hi</t>
  </si>
  <si>
    <t>Patient 15</t>
  </si>
  <si>
    <t>Lo</t>
  </si>
  <si>
    <t>Patient 16</t>
  </si>
  <si>
    <t>Patient 17</t>
  </si>
  <si>
    <t>Patient 18</t>
  </si>
  <si>
    <t>Ttest</t>
  </si>
  <si>
    <t>Ttest A</t>
  </si>
  <si>
    <t>Patient 19</t>
  </si>
  <si>
    <t>a</t>
  </si>
  <si>
    <t>Patient 20</t>
  </si>
  <si>
    <t>b</t>
  </si>
  <si>
    <t>Patient 21</t>
  </si>
  <si>
    <t>c</t>
  </si>
  <si>
    <t>Patient 22</t>
  </si>
  <si>
    <t>d</t>
  </si>
  <si>
    <t>Patient 23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</si>
  <si>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</si>
  <si>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</si>
  <si>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</si>
  <si>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</si>
  <si>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</si>
  <si>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</si>
  <si>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</si>
  <si>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</si>
  <si>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</si>
  <si>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</si>
  <si>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</si>
  <si>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</si>
  <si>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</si>
  <si>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</si>
  <si>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</si>
  <si>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</si>
  <si>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</si>
  <si>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 xml:space="preserve">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</si>
</sst>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0.000"/>
    <numFmt numFmtId="167" formatCode="0.000000"/>
    <numFmt numFmtId="168" formatCode="0.0000000"/>
    <numFmt numFmtId="169" formatCode="0.00000000"/>
    <numFmt numFmtId="170" formatCode="0.000000000000"/>
    <numFmt numFmtId="171" formatCode="0.000000000000000"/>
  </numFmts>
  <fonts count="5">
    <font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quotePrefix="1" applyFont="1"/>
    <xf numFmtId="165" fontId="0" fillId="0" borderId="0" xfId="1" applyNumberFormat="1" applyFont="1"/>
    <xf numFmtId="165" fontId="3" fillId="0" borderId="0" xfId="1" applyNumberFormat="1" applyFont="1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6" fontId="3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eetMetadata" Target="metadata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Mean WBC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Sheet1!$K$14</c:f>
              <c:strCache>
                <c:ptCount val="1"/>
                <c:pt idx="0">
                  <c:v>Mean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AD-4491-B9DB-BD61ED21F5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AD-4491-B9DB-BD61ED21F5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AD-4491-B9DB-BD61ED21F5F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AD-4491-B9DB-BD61ED21F5F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AD-4491-B9DB-BD61ED21F5F0}"/>
              </c:ext>
            </c:extLst>
          </c:dPt>
          <c:errBars>
            <c:errBarType val="both"/>
            <c:errValType val="cust"/>
            <c:noEndCap val="0"/>
            <c:plus>
              <c:numRef>
                <c:f>Sheet1!$L$16:$P$16</c:f>
                <c:numCache>
                  <c:formatCode>General</c:formatCode>
                  <c:ptCount val="5"/>
                  <c:pt idx="0">
                    <c:v>481.34427148591652</c:v>
                  </c:pt>
                  <c:pt idx="1">
                    <c:v>2163.2372860034461</c:v>
                  </c:pt>
                  <c:pt idx="2">
                    <c:v>1241.1464234506921</c:v>
                  </c:pt>
                  <c:pt idx="3">
                    <c:v>1567.0212364724212</c:v>
                  </c:pt>
                  <c:pt idx="4">
                    <c:v>585.09258526606993</c:v>
                  </c:pt>
                </c:numCache>
              </c:numRef>
            </c:plus>
            <c:minus>
              <c:numRef>
                <c:f>Sheet1!$L$17:$P$17</c:f>
                <c:numCache>
                  <c:formatCode>General</c:formatCode>
                  <c:ptCount val="5"/>
                  <c:pt idx="0">
                    <c:v>481.34427148591652</c:v>
                  </c:pt>
                  <c:pt idx="1">
                    <c:v>2163.2372860034461</c:v>
                  </c:pt>
                  <c:pt idx="2">
                    <c:v>1241.1464234506921</c:v>
                  </c:pt>
                  <c:pt idx="3">
                    <c:v>1567.0212364724212</c:v>
                  </c:pt>
                  <c:pt idx="4">
                    <c:v>585.09258526606993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Sheet1!$L$13:$P$13</c:f>
              <c:strCache>
                <c:ptCount val="5"/>
                <c:pt idx="0">
                  <c:v>PRE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</c:strCache>
            </c:strRef>
          </c:cat>
          <c:val>
            <c:numRef>
              <c:f>Sheet1!$L$14:$P$14</c:f>
              <c:numCache>
                <c:formatCode>General</c:formatCode>
                <c:ptCount val="5"/>
                <c:pt idx="0">
                  <c:v>16310</c:v>
                </c:pt>
                <c:pt idx="1">
                  <c:v>14398</c:v>
                </c:pt>
                <c:pt idx="2">
                  <c:v>8740</c:v>
                </c:pt>
                <c:pt idx="3">
                  <c:v>10100</c:v>
                </c:pt>
                <c:pt idx="4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A346-8B15-19B6CA8B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4011824"/>
        <c:axId val="38489072"/>
      </c:barChart>
      <c:catAx>
        <c:axId val="3401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89072"/>
        <c:crosses val="autoZero"/>
        <c:auto val="1"/>
        <c:lblAlgn val="ctr"/>
        <c:lblOffset val="100"/>
        <c:noMultiLvlLbl val="0"/>
      </c:catAx>
      <c:valAx>
        <c:axId val="3848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1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47F3D2-3EE1-1A49-9B84-46A4229A48AA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958241" cy="91134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197EC9-DA87-41E2-F840-734A3EFB95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4F50-8C38-4C96-9D90-677E0202C018}">
  <dimension ref="A1:AF42"/>
  <sheetViews>
    <sheetView tabSelected="1" view="pageLayout" zoomScaleNormal="100" workbookViewId="0">
      <selection activeCell="J23" sqref="J23"/>
    </sheetView>
  </sheetViews>
  <sheetFormatPr defaultColWidth="8.85546875" defaultRowHeight="14.45"/>
  <cols>
    <col min="1" max="1" width="17.5703125" customWidth="1"/>
    <col min="2" max="2" width="20.42578125" bestFit="1" customWidth="1"/>
    <col min="10" max="10" width="11.42578125" bestFit="1" customWidth="1"/>
    <col min="11" max="11" width="10.5703125" customWidth="1"/>
    <col min="12" max="12" width="18" customWidth="1"/>
    <col min="13" max="13" width="19" customWidth="1"/>
    <col min="14" max="14" width="11.85546875" bestFit="1" customWidth="1"/>
    <col min="18" max="18" width="10.140625" style="4" bestFit="1" customWidth="1"/>
    <col min="19" max="19" width="9.140625" style="4" bestFit="1" customWidth="1"/>
    <col min="20" max="20" width="10.140625" style="4" bestFit="1" customWidth="1"/>
    <col min="21" max="21" width="9.140625" style="4" bestFit="1" customWidth="1"/>
    <col min="23" max="23" width="9.5703125" bestFit="1" customWidth="1"/>
  </cols>
  <sheetData>
    <row r="1" spans="1:32">
      <c r="B1" t="s">
        <v>0</v>
      </c>
      <c r="C1" t="s">
        <v>1</v>
      </c>
      <c r="D1" t="s">
        <v>2</v>
      </c>
      <c r="E1" t="s">
        <v>3</v>
      </c>
      <c r="F1" t="s">
        <v>4</v>
      </c>
      <c r="M1" s="2" t="s">
        <v>1</v>
      </c>
      <c r="N1" s="2" t="s">
        <v>2</v>
      </c>
      <c r="O1" s="2" t="s">
        <v>3</v>
      </c>
      <c r="P1" s="2" t="s">
        <v>4</v>
      </c>
      <c r="Q1" s="2"/>
      <c r="R1" s="4" t="s">
        <v>1</v>
      </c>
      <c r="S1" s="4" t="s">
        <v>2</v>
      </c>
      <c r="T1" s="4" t="s">
        <v>3</v>
      </c>
      <c r="U1" s="4" t="s">
        <v>4</v>
      </c>
      <c r="X1" s="2" t="s">
        <v>1</v>
      </c>
      <c r="Y1" s="2" t="s">
        <v>2</v>
      </c>
      <c r="Z1" s="2" t="s">
        <v>3</v>
      </c>
      <c r="AA1" s="2" t="s">
        <v>4</v>
      </c>
      <c r="AB1" s="2"/>
      <c r="AC1" s="4" t="s">
        <v>1</v>
      </c>
      <c r="AD1" s="4" t="s">
        <v>2</v>
      </c>
      <c r="AE1" s="4" t="s">
        <v>3</v>
      </c>
      <c r="AF1" s="4" t="s">
        <v>4</v>
      </c>
    </row>
    <row r="2" spans="1:32">
      <c r="B2" s="13" t="s">
        <v>5</v>
      </c>
      <c r="C2" s="13"/>
      <c r="D2" s="13"/>
      <c r="E2" s="13"/>
      <c r="F2" s="13"/>
      <c r="H2" t="s">
        <v>6</v>
      </c>
      <c r="I2">
        <f>SUM(C3:C12)</f>
        <v>143980</v>
      </c>
      <c r="J2" s="10">
        <f>COUNT(C3:C12)</f>
        <v>10</v>
      </c>
      <c r="K2" s="10"/>
      <c r="M2" s="15" t="s">
        <v>7</v>
      </c>
      <c r="N2" s="15"/>
      <c r="O2" s="15"/>
      <c r="P2" s="15"/>
      <c r="Q2" s="3"/>
      <c r="R2" s="14" t="s">
        <v>8</v>
      </c>
      <c r="S2" s="14"/>
      <c r="T2" s="14"/>
      <c r="U2" s="14"/>
      <c r="X2" s="15" t="s">
        <v>9</v>
      </c>
      <c r="Y2" s="15"/>
      <c r="Z2" s="15"/>
      <c r="AA2" s="15"/>
      <c r="AB2" s="3"/>
      <c r="AC2" s="14" t="s">
        <v>10</v>
      </c>
      <c r="AD2" s="14"/>
      <c r="AE2" s="14"/>
      <c r="AF2" s="14"/>
    </row>
    <row r="3" spans="1:32">
      <c r="A3" t="s">
        <v>11</v>
      </c>
      <c r="B3">
        <v>15600</v>
      </c>
      <c r="C3">
        <v>14000</v>
      </c>
      <c r="H3" t="s">
        <v>12</v>
      </c>
      <c r="I3">
        <f>SUM(D13:D22)</f>
        <v>87400</v>
      </c>
      <c r="J3" s="10">
        <f>COUNT(D13:D22)</f>
        <v>10</v>
      </c>
      <c r="K3" s="10"/>
      <c r="M3">
        <f>C3</f>
        <v>14000</v>
      </c>
      <c r="N3">
        <f>D13</f>
        <v>8500</v>
      </c>
      <c r="O3">
        <f>E23</f>
        <v>11200</v>
      </c>
      <c r="P3">
        <f>F33</f>
        <v>2700</v>
      </c>
      <c r="R3" s="4">
        <f>(SUM($C3,$D13,$E23,$F33))/$I$7*$I$2</f>
        <v>14410.66871975363</v>
      </c>
      <c r="S3" s="4">
        <f>(SUM($C3,$D13,$E23,$F33))/$I$7*$I$3</f>
        <v>8747.690277166741</v>
      </c>
      <c r="T3" s="4">
        <f>(SUM($C3,$D13,$E23,$F33))/$I$7*$I$4</f>
        <v>10108.886933567972</v>
      </c>
      <c r="U3" s="4">
        <f>(SUM($C3,$D13,$E23,$F33))/$I$7*$I$5</f>
        <v>3132.7540695116586</v>
      </c>
      <c r="X3">
        <f>C3-B3</f>
        <v>-1600</v>
      </c>
      <c r="Y3">
        <f>D13-B13</f>
        <v>-7500</v>
      </c>
      <c r="Z3">
        <f>E23-B23</f>
        <v>-5000</v>
      </c>
      <c r="AA3">
        <f>F33-B33</f>
        <v>-14000</v>
      </c>
      <c r="AC3" s="4">
        <v>0</v>
      </c>
      <c r="AD3" s="4">
        <v>0</v>
      </c>
      <c r="AE3" s="4">
        <v>0</v>
      </c>
      <c r="AF3" s="4">
        <v>0</v>
      </c>
    </row>
    <row r="4" spans="1:32">
      <c r="A4" t="s">
        <v>13</v>
      </c>
      <c r="B4">
        <v>15300</v>
      </c>
      <c r="C4">
        <v>15200</v>
      </c>
      <c r="H4" t="s">
        <v>14</v>
      </c>
      <c r="I4">
        <f>SUM(E23:E32)</f>
        <v>101000</v>
      </c>
      <c r="J4" s="10">
        <f>COUNT(E23:E32)</f>
        <v>10</v>
      </c>
      <c r="K4" s="10"/>
      <c r="M4">
        <f t="shared" ref="M4:M12" si="0">C4</f>
        <v>15200</v>
      </c>
      <c r="N4">
        <f t="shared" ref="N4:N12" si="1">D14</f>
        <v>9100</v>
      </c>
      <c r="O4">
        <f t="shared" ref="O4:O12" si="2">E24</f>
        <v>10900</v>
      </c>
      <c r="P4">
        <f t="shared" ref="P4:P12" si="3">F34</f>
        <v>3000</v>
      </c>
      <c r="R4" s="4">
        <f t="shared" ref="R4:R12" si="4">(SUM($C4,$D14,$E24,$F34))/$I$7*$I$2</f>
        <v>15123.284205895292</v>
      </c>
      <c r="S4" s="4">
        <f t="shared" ref="S4:S12" si="5">(SUM($C4,$D14,$E24,$F34))/$I$7*$I$3</f>
        <v>9180.2683677958648</v>
      </c>
      <c r="T4" s="4">
        <f t="shared" ref="T4:T12" si="6">(SUM($C4,$D14,$E24,$F34))/$I$7*$I$4</f>
        <v>10608.776946766387</v>
      </c>
      <c r="U4" s="4">
        <f t="shared" ref="U4:U12" si="7">(SUM($C4,$D14,$E24,$F34))/$I$7*$I$5</f>
        <v>3287.6704795424548</v>
      </c>
      <c r="X4">
        <f>C4-B4</f>
        <v>-100</v>
      </c>
      <c r="Y4">
        <f t="shared" ref="Y4:Y12" si="8">D14-B14</f>
        <v>-6800</v>
      </c>
      <c r="Z4">
        <f t="shared" ref="Z4:Z12" si="9">E24-B24</f>
        <v>-5600</v>
      </c>
      <c r="AA4">
        <f t="shared" ref="AA4:AA12" si="10">F34-B34</f>
        <v>-13800</v>
      </c>
      <c r="AC4" s="4">
        <v>0</v>
      </c>
      <c r="AD4" s="4">
        <v>0</v>
      </c>
      <c r="AE4" s="4">
        <v>0</v>
      </c>
      <c r="AF4" s="4">
        <v>0</v>
      </c>
    </row>
    <row r="5" spans="1:32">
      <c r="A5" t="s">
        <v>15</v>
      </c>
      <c r="B5">
        <v>16900</v>
      </c>
      <c r="C5">
        <v>17000</v>
      </c>
      <c r="H5" t="s">
        <v>16</v>
      </c>
      <c r="I5">
        <f>SUM(F33:F42)</f>
        <v>31300</v>
      </c>
      <c r="J5" s="10">
        <f>COUNT(F33:F42)</f>
        <v>10</v>
      </c>
      <c r="K5" s="10"/>
      <c r="M5">
        <f t="shared" si="0"/>
        <v>17000</v>
      </c>
      <c r="N5">
        <f t="shared" si="1"/>
        <v>11400</v>
      </c>
      <c r="O5">
        <f t="shared" si="2"/>
        <v>9200</v>
      </c>
      <c r="P5">
        <f t="shared" si="3"/>
        <v>2400</v>
      </c>
      <c r="R5" s="4">
        <f t="shared" si="4"/>
        <v>15835.899692036955</v>
      </c>
      <c r="S5" s="4">
        <f t="shared" si="5"/>
        <v>9612.8464584249887</v>
      </c>
      <c r="T5" s="4">
        <f t="shared" si="6"/>
        <v>11108.666959964805</v>
      </c>
      <c r="U5" s="4">
        <f t="shared" si="7"/>
        <v>3442.586889573251</v>
      </c>
      <c r="X5">
        <f>C5-B5</f>
        <v>100</v>
      </c>
      <c r="Y5">
        <f t="shared" si="8"/>
        <v>-5400</v>
      </c>
      <c r="Z5">
        <f t="shared" si="9"/>
        <v>-6700</v>
      </c>
      <c r="AA5">
        <f t="shared" si="10"/>
        <v>-13500</v>
      </c>
      <c r="AC5" s="4">
        <v>0</v>
      </c>
      <c r="AD5" s="4">
        <v>0</v>
      </c>
      <c r="AE5" s="4">
        <v>0</v>
      </c>
      <c r="AF5" s="4">
        <v>0</v>
      </c>
    </row>
    <row r="6" spans="1:32">
      <c r="A6" t="s">
        <v>17</v>
      </c>
      <c r="B6">
        <v>15900</v>
      </c>
      <c r="C6">
        <v>12500</v>
      </c>
      <c r="M6">
        <f t="shared" si="0"/>
        <v>12500</v>
      </c>
      <c r="N6">
        <f t="shared" si="1"/>
        <v>10200</v>
      </c>
      <c r="O6">
        <f t="shared" si="2"/>
        <v>9400</v>
      </c>
      <c r="P6">
        <f t="shared" si="3"/>
        <v>2300</v>
      </c>
      <c r="R6" s="4">
        <f t="shared" si="4"/>
        <v>13618.873735151781</v>
      </c>
      <c r="S6" s="4">
        <f t="shared" si="5"/>
        <v>8267.0479542454905</v>
      </c>
      <c r="T6" s="4">
        <f t="shared" si="6"/>
        <v>9553.4535855697304</v>
      </c>
      <c r="U6" s="4">
        <f t="shared" si="7"/>
        <v>2960.6247250329957</v>
      </c>
      <c r="X6">
        <f>C6-B6</f>
        <v>-3400</v>
      </c>
      <c r="Y6">
        <f t="shared" si="8"/>
        <v>-6700</v>
      </c>
      <c r="Z6">
        <f t="shared" si="9"/>
        <v>-7500</v>
      </c>
      <c r="AA6">
        <f t="shared" si="10"/>
        <v>-13300</v>
      </c>
      <c r="AC6" s="4">
        <v>0</v>
      </c>
      <c r="AD6" s="4">
        <v>0</v>
      </c>
      <c r="AE6" s="4">
        <v>0</v>
      </c>
      <c r="AF6" s="4">
        <v>0</v>
      </c>
    </row>
    <row r="7" spans="1:32">
      <c r="A7" t="s">
        <v>18</v>
      </c>
      <c r="B7">
        <v>16200</v>
      </c>
      <c r="C7">
        <v>9980</v>
      </c>
      <c r="H7" t="s">
        <v>19</v>
      </c>
      <c r="I7">
        <f>SUM(I2:I5)</f>
        <v>363680</v>
      </c>
      <c r="M7">
        <f t="shared" si="0"/>
        <v>9980</v>
      </c>
      <c r="N7">
        <f t="shared" si="1"/>
        <v>7800</v>
      </c>
      <c r="O7">
        <f t="shared" si="2"/>
        <v>12100</v>
      </c>
      <c r="P7">
        <f t="shared" si="3"/>
        <v>3600</v>
      </c>
      <c r="R7" s="4">
        <f t="shared" si="4"/>
        <v>13254.64804223493</v>
      </c>
      <c r="S7" s="4">
        <f t="shared" si="5"/>
        <v>8045.9524857017159</v>
      </c>
      <c r="T7" s="4">
        <f t="shared" si="6"/>
        <v>9297.9542454905404</v>
      </c>
      <c r="U7" s="4">
        <f t="shared" si="7"/>
        <v>2881.445226572811</v>
      </c>
      <c r="X7">
        <f>C7-B7</f>
        <v>-6220</v>
      </c>
      <c r="Y7">
        <f t="shared" si="8"/>
        <v>-8000</v>
      </c>
      <c r="Z7">
        <f t="shared" si="9"/>
        <v>-4900</v>
      </c>
      <c r="AA7">
        <f t="shared" si="10"/>
        <v>-12300</v>
      </c>
      <c r="AC7" s="4">
        <v>0</v>
      </c>
      <c r="AD7" s="4">
        <v>0</v>
      </c>
      <c r="AE7" s="4">
        <v>0</v>
      </c>
      <c r="AF7" s="4">
        <v>0</v>
      </c>
    </row>
    <row r="8" spans="1:32">
      <c r="A8" t="s">
        <v>20</v>
      </c>
      <c r="B8">
        <v>16000</v>
      </c>
      <c r="C8">
        <v>16000</v>
      </c>
      <c r="M8">
        <f t="shared" si="0"/>
        <v>16000</v>
      </c>
      <c r="N8">
        <f t="shared" si="1"/>
        <v>8500</v>
      </c>
      <c r="O8">
        <f t="shared" si="2"/>
        <v>10800</v>
      </c>
      <c r="P8">
        <f t="shared" si="3"/>
        <v>3800</v>
      </c>
      <c r="R8" s="4">
        <f t="shared" si="4"/>
        <v>15479.591948966123</v>
      </c>
      <c r="S8" s="4">
        <f t="shared" si="5"/>
        <v>9396.5574131104258</v>
      </c>
      <c r="T8" s="4">
        <f t="shared" si="6"/>
        <v>10858.721953365595</v>
      </c>
      <c r="U8" s="4">
        <f t="shared" si="7"/>
        <v>3365.1286845578529</v>
      </c>
      <c r="X8">
        <v>1</v>
      </c>
      <c r="Y8">
        <f t="shared" si="8"/>
        <v>-7700</v>
      </c>
      <c r="Z8">
        <f t="shared" si="9"/>
        <v>-5200</v>
      </c>
      <c r="AA8">
        <f t="shared" si="10"/>
        <v>-13200</v>
      </c>
      <c r="AC8" s="4">
        <v>0</v>
      </c>
      <c r="AD8" s="4">
        <v>0</v>
      </c>
      <c r="AE8" s="4">
        <v>0</v>
      </c>
      <c r="AF8" s="4">
        <v>0</v>
      </c>
    </row>
    <row r="9" spans="1:32">
      <c r="A9" t="s">
        <v>21</v>
      </c>
      <c r="B9">
        <v>16900</v>
      </c>
      <c r="C9">
        <v>14200</v>
      </c>
      <c r="M9">
        <f t="shared" si="0"/>
        <v>14200</v>
      </c>
      <c r="N9">
        <f t="shared" si="1"/>
        <v>8700</v>
      </c>
      <c r="O9">
        <f t="shared" si="2"/>
        <v>11600</v>
      </c>
      <c r="P9">
        <f t="shared" si="3"/>
        <v>3100</v>
      </c>
      <c r="R9" s="4">
        <f t="shared" si="4"/>
        <v>14885.745710514739</v>
      </c>
      <c r="S9" s="4">
        <f t="shared" si="5"/>
        <v>9036.0756709194902</v>
      </c>
      <c r="T9" s="4">
        <f t="shared" si="6"/>
        <v>10442.146942366917</v>
      </c>
      <c r="U9" s="4">
        <f t="shared" si="7"/>
        <v>3236.0316761988561</v>
      </c>
      <c r="X9">
        <f>C9-B9</f>
        <v>-2700</v>
      </c>
      <c r="Y9">
        <f t="shared" si="8"/>
        <v>-8100</v>
      </c>
      <c r="Z9">
        <f t="shared" si="9"/>
        <v>-4900</v>
      </c>
      <c r="AA9">
        <f t="shared" si="10"/>
        <v>-13200</v>
      </c>
      <c r="AC9" s="4">
        <v>0</v>
      </c>
      <c r="AD9" s="4">
        <v>0</v>
      </c>
      <c r="AE9" s="4">
        <v>0</v>
      </c>
      <c r="AF9" s="4">
        <v>0</v>
      </c>
    </row>
    <row r="10" spans="1:32">
      <c r="A10" t="s">
        <v>22</v>
      </c>
      <c r="B10">
        <v>16200</v>
      </c>
      <c r="C10">
        <v>16400</v>
      </c>
      <c r="J10" s="7"/>
      <c r="K10" s="7"/>
      <c r="M10">
        <f t="shared" si="0"/>
        <v>16400</v>
      </c>
      <c r="N10">
        <f t="shared" si="1"/>
        <v>8300</v>
      </c>
      <c r="O10">
        <f t="shared" si="2"/>
        <v>10500</v>
      </c>
      <c r="P10">
        <f t="shared" si="3"/>
        <v>3300</v>
      </c>
      <c r="R10" s="4">
        <f t="shared" si="4"/>
        <v>15242.05345358557</v>
      </c>
      <c r="S10" s="4">
        <f t="shared" si="5"/>
        <v>9252.364716234053</v>
      </c>
      <c r="T10" s="4">
        <f t="shared" si="6"/>
        <v>10692.091948966125</v>
      </c>
      <c r="U10" s="4">
        <f t="shared" si="7"/>
        <v>3313.4898812142546</v>
      </c>
      <c r="X10">
        <f>C10-B10</f>
        <v>200</v>
      </c>
      <c r="Y10">
        <f t="shared" si="8"/>
        <v>-8600</v>
      </c>
      <c r="Z10">
        <f t="shared" si="9"/>
        <v>-5100</v>
      </c>
      <c r="AA10">
        <f t="shared" si="10"/>
        <v>-13100</v>
      </c>
      <c r="AC10" s="4">
        <v>0</v>
      </c>
      <c r="AD10" s="4">
        <v>0</v>
      </c>
      <c r="AE10" s="4">
        <v>0</v>
      </c>
      <c r="AF10" s="4">
        <v>0</v>
      </c>
    </row>
    <row r="11" spans="1:32">
      <c r="A11" t="s">
        <v>23</v>
      </c>
      <c r="B11">
        <v>15900</v>
      </c>
      <c r="C11">
        <v>15900</v>
      </c>
      <c r="M11">
        <f t="shared" si="0"/>
        <v>15900</v>
      </c>
      <c r="N11">
        <f t="shared" si="1"/>
        <v>7500</v>
      </c>
      <c r="O11">
        <f t="shared" si="2"/>
        <v>7800</v>
      </c>
      <c r="P11">
        <f t="shared" si="3"/>
        <v>4100</v>
      </c>
      <c r="R11" s="4">
        <f t="shared" si="4"/>
        <v>13975.181478222612</v>
      </c>
      <c r="S11" s="4">
        <f t="shared" si="5"/>
        <v>8483.3369995600533</v>
      </c>
      <c r="T11" s="4">
        <f t="shared" si="6"/>
        <v>9803.39859216894</v>
      </c>
      <c r="U11" s="4">
        <f t="shared" si="7"/>
        <v>3038.0829300483942</v>
      </c>
      <c r="X11">
        <v>1</v>
      </c>
      <c r="Y11">
        <f t="shared" si="8"/>
        <v>-8200</v>
      </c>
      <c r="Z11">
        <f t="shared" si="9"/>
        <v>-9000</v>
      </c>
      <c r="AA11">
        <f t="shared" si="10"/>
        <v>-12800</v>
      </c>
      <c r="AC11" s="4">
        <v>0</v>
      </c>
      <c r="AD11" s="4">
        <v>0</v>
      </c>
      <c r="AE11" s="4">
        <v>0</v>
      </c>
      <c r="AF11" s="4">
        <v>0</v>
      </c>
    </row>
    <row r="12" spans="1:32">
      <c r="A12" t="s">
        <v>24</v>
      </c>
      <c r="B12">
        <v>16200</v>
      </c>
      <c r="C12">
        <v>12800</v>
      </c>
      <c r="I12" s="5"/>
      <c r="M12">
        <f t="shared" si="0"/>
        <v>12800</v>
      </c>
      <c r="N12">
        <f t="shared" si="1"/>
        <v>7400</v>
      </c>
      <c r="O12">
        <f t="shared" si="2"/>
        <v>7500</v>
      </c>
      <c r="P12">
        <f t="shared" si="3"/>
        <v>3000</v>
      </c>
      <c r="R12" s="4">
        <f t="shared" si="4"/>
        <v>12154.053013638364</v>
      </c>
      <c r="S12" s="4">
        <f t="shared" si="5"/>
        <v>7377.8596568411795</v>
      </c>
      <c r="T12" s="4">
        <f t="shared" si="6"/>
        <v>8525.9018917729863</v>
      </c>
      <c r="U12" s="4">
        <f t="shared" si="7"/>
        <v>2642.1854377474701</v>
      </c>
      <c r="X12">
        <f>C12-B12</f>
        <v>-3400</v>
      </c>
      <c r="Y12">
        <f t="shared" si="8"/>
        <v>-9200</v>
      </c>
      <c r="Z12">
        <f t="shared" si="9"/>
        <v>-9200</v>
      </c>
      <c r="AA12">
        <f t="shared" si="10"/>
        <v>-13100</v>
      </c>
      <c r="AC12" s="4">
        <v>0</v>
      </c>
      <c r="AD12" s="4">
        <v>0</v>
      </c>
      <c r="AE12" s="4">
        <v>0</v>
      </c>
      <c r="AF12" s="4">
        <v>0</v>
      </c>
    </row>
    <row r="13" spans="1:32">
      <c r="A13" t="s">
        <v>25</v>
      </c>
      <c r="B13">
        <v>16000</v>
      </c>
      <c r="D13">
        <v>8500</v>
      </c>
      <c r="I13" s="5"/>
      <c r="L13" t="s">
        <v>26</v>
      </c>
      <c r="M13" t="s">
        <v>27</v>
      </c>
      <c r="N13" t="s">
        <v>28</v>
      </c>
      <c r="O13" t="s">
        <v>29</v>
      </c>
      <c r="P13" t="s">
        <v>30</v>
      </c>
    </row>
    <row r="14" spans="1:32">
      <c r="A14" t="s">
        <v>31</v>
      </c>
      <c r="B14">
        <v>15900</v>
      </c>
      <c r="D14">
        <v>9100</v>
      </c>
      <c r="I14" s="5"/>
      <c r="K14" s="12" t="s">
        <v>32</v>
      </c>
      <c r="L14" s="12">
        <f>AVERAGE(B3:B42)</f>
        <v>16310</v>
      </c>
      <c r="M14" s="12">
        <f>AVERAGE(M3:M12)</f>
        <v>14398</v>
      </c>
      <c r="N14" s="12">
        <f>AVERAGE(N3:N12)</f>
        <v>8740</v>
      </c>
      <c r="O14" s="12">
        <f>AVERAGE(O3:O12)</f>
        <v>10100</v>
      </c>
      <c r="P14" s="12">
        <f>AVERAGE(P3:P12)</f>
        <v>3130</v>
      </c>
    </row>
    <row r="15" spans="1:32">
      <c r="A15" t="s">
        <v>33</v>
      </c>
      <c r="B15">
        <v>16800</v>
      </c>
      <c r="D15">
        <v>11400</v>
      </c>
      <c r="I15" s="5"/>
      <c r="K15" s="12" t="s">
        <v>34</v>
      </c>
      <c r="L15" s="12">
        <f>STDEV(B3:B42)</f>
        <v>481.34427148591652</v>
      </c>
      <c r="M15" s="12">
        <f>STDEV(M3:M12)</f>
        <v>2163.2372860034461</v>
      </c>
      <c r="N15" s="12">
        <f>STDEV(N3:N12)</f>
        <v>1241.1464234506921</v>
      </c>
      <c r="O15" s="12">
        <f>STDEV(O3:O12)</f>
        <v>1567.0212364724212</v>
      </c>
      <c r="P15" s="12">
        <f>STDEV(P3:P12)</f>
        <v>585.09258526606993</v>
      </c>
    </row>
    <row r="16" spans="1:32">
      <c r="A16" t="s">
        <v>35</v>
      </c>
      <c r="B16">
        <v>16900</v>
      </c>
      <c r="D16">
        <v>10200</v>
      </c>
      <c r="I16" s="7"/>
      <c r="K16" t="s">
        <v>36</v>
      </c>
      <c r="L16">
        <f>L15</f>
        <v>481.34427148591652</v>
      </c>
      <c r="M16">
        <f t="shared" ref="M16:P16" si="11">M15</f>
        <v>2163.2372860034461</v>
      </c>
      <c r="N16">
        <f t="shared" si="11"/>
        <v>1241.1464234506921</v>
      </c>
      <c r="O16">
        <f t="shared" si="11"/>
        <v>1567.0212364724212</v>
      </c>
      <c r="P16">
        <f t="shared" si="11"/>
        <v>585.09258526606993</v>
      </c>
    </row>
    <row r="17" spans="1:23">
      <c r="A17" t="s">
        <v>37</v>
      </c>
      <c r="B17">
        <v>15800</v>
      </c>
      <c r="D17">
        <v>7800</v>
      </c>
      <c r="K17" t="s">
        <v>38</v>
      </c>
      <c r="L17">
        <f>L15</f>
        <v>481.34427148591652</v>
      </c>
      <c r="M17">
        <f t="shared" ref="M17:P17" si="12">M15</f>
        <v>2163.2372860034461</v>
      </c>
      <c r="N17">
        <f t="shared" si="12"/>
        <v>1241.1464234506921</v>
      </c>
      <c r="O17">
        <f t="shared" si="12"/>
        <v>1567.0212364724212</v>
      </c>
      <c r="P17">
        <f t="shared" si="12"/>
        <v>585.09258526606993</v>
      </c>
      <c r="W17" s="6"/>
    </row>
    <row r="18" spans="1:23">
      <c r="A18" t="s">
        <v>39</v>
      </c>
      <c r="B18">
        <v>16200</v>
      </c>
      <c r="D18">
        <v>8500</v>
      </c>
    </row>
    <row r="19" spans="1:23" ht="15.6">
      <c r="A19" t="s">
        <v>40</v>
      </c>
      <c r="B19">
        <v>16800</v>
      </c>
      <c r="D19">
        <v>8700</v>
      </c>
      <c r="P19" s="11"/>
      <c r="Q19" s="11"/>
    </row>
    <row r="20" spans="1:23" ht="15.6">
      <c r="A20" t="s">
        <v>41</v>
      </c>
      <c r="B20">
        <v>16900</v>
      </c>
      <c r="D20">
        <v>8300</v>
      </c>
      <c r="J20" s="7"/>
      <c r="K20" s="7" t="s">
        <v>42</v>
      </c>
      <c r="L20" t="s">
        <v>43</v>
      </c>
      <c r="P20" s="11"/>
      <c r="Q20" s="11"/>
    </row>
    <row r="21" spans="1:23" ht="15.6">
      <c r="A21" t="s">
        <v>44</v>
      </c>
      <c r="B21">
        <v>15700</v>
      </c>
      <c r="D21">
        <v>7500</v>
      </c>
      <c r="K21" t="s">
        <v>45</v>
      </c>
      <c r="L21">
        <f>TTEST(M3:M12,B3:B12,2,1)</f>
        <v>3.4196912785320367E-2</v>
      </c>
      <c r="P21" s="11"/>
      <c r="Q21" s="11"/>
    </row>
    <row r="22" spans="1:23">
      <c r="A22" t="s">
        <v>46</v>
      </c>
      <c r="B22">
        <v>16600</v>
      </c>
      <c r="D22">
        <v>7400</v>
      </c>
      <c r="K22" t="s">
        <v>47</v>
      </c>
      <c r="L22" s="8">
        <f>TTEST(N3:N12,B13:B22,2,1)</f>
        <v>3.6595992296720396E-9</v>
      </c>
    </row>
    <row r="23" spans="1:23">
      <c r="A23" t="s">
        <v>48</v>
      </c>
      <c r="B23">
        <v>16200</v>
      </c>
      <c r="E23">
        <v>11200</v>
      </c>
      <c r="K23" t="s">
        <v>49</v>
      </c>
      <c r="L23" s="8">
        <f>TTEST(O3:O12,B23:B32,2,1)</f>
        <v>9.3526354974151062E-7</v>
      </c>
    </row>
    <row r="24" spans="1:23">
      <c r="A24" t="s">
        <v>50</v>
      </c>
      <c r="B24">
        <v>16500</v>
      </c>
      <c r="E24">
        <v>10900</v>
      </c>
      <c r="K24" t="s">
        <v>51</v>
      </c>
      <c r="L24" s="9">
        <f>TTEST(P3:P12,B33:B42,2,1)</f>
        <v>1.7735940971576348E-14</v>
      </c>
    </row>
    <row r="25" spans="1:23">
      <c r="A25" t="s">
        <v>52</v>
      </c>
      <c r="B25">
        <v>15900</v>
      </c>
      <c r="E25">
        <v>9200</v>
      </c>
    </row>
    <row r="26" spans="1:23">
      <c r="A26" t="s">
        <v>53</v>
      </c>
      <c r="B26">
        <v>16900</v>
      </c>
      <c r="E26">
        <v>9400</v>
      </c>
    </row>
    <row r="27" spans="1:23">
      <c r="A27" t="s">
        <v>54</v>
      </c>
      <c r="B27">
        <v>17000</v>
      </c>
      <c r="E27">
        <v>12100</v>
      </c>
    </row>
    <row r="28" spans="1:23">
      <c r="A28" t="s">
        <v>55</v>
      </c>
      <c r="B28">
        <v>16000</v>
      </c>
      <c r="E28">
        <v>10800</v>
      </c>
    </row>
    <row r="29" spans="1:23">
      <c r="A29" t="s">
        <v>56</v>
      </c>
      <c r="B29">
        <v>16500</v>
      </c>
      <c r="E29">
        <v>11600</v>
      </c>
    </row>
    <row r="30" spans="1:23">
      <c r="A30" t="s">
        <v>57</v>
      </c>
      <c r="B30">
        <v>15600</v>
      </c>
      <c r="E30">
        <v>10500</v>
      </c>
    </row>
    <row r="31" spans="1:23">
      <c r="A31" t="s">
        <v>58</v>
      </c>
      <c r="B31">
        <v>16800</v>
      </c>
      <c r="E31">
        <v>7800</v>
      </c>
    </row>
    <row r="32" spans="1:23">
      <c r="A32" t="s">
        <v>59</v>
      </c>
      <c r="B32">
        <v>16700</v>
      </c>
      <c r="E32">
        <v>7500</v>
      </c>
    </row>
    <row r="33" spans="1:8">
      <c r="A33" t="s">
        <v>60</v>
      </c>
      <c r="B33">
        <v>16700</v>
      </c>
      <c r="F33">
        <v>2700</v>
      </c>
    </row>
    <row r="34" spans="1:8">
      <c r="A34" t="s">
        <v>61</v>
      </c>
      <c r="B34">
        <v>16800</v>
      </c>
      <c r="F34">
        <v>3000</v>
      </c>
      <c r="H34" s="1"/>
    </row>
    <row r="35" spans="1:8">
      <c r="A35" t="s">
        <v>62</v>
      </c>
      <c r="B35">
        <v>15900</v>
      </c>
      <c r="F35">
        <v>2400</v>
      </c>
    </row>
    <row r="36" spans="1:8">
      <c r="A36" t="s">
        <v>63</v>
      </c>
      <c r="B36">
        <v>15600</v>
      </c>
      <c r="F36">
        <v>2300</v>
      </c>
    </row>
    <row r="37" spans="1:8">
      <c r="A37" t="s">
        <v>64</v>
      </c>
      <c r="B37">
        <v>15900</v>
      </c>
      <c r="F37">
        <v>3600</v>
      </c>
    </row>
    <row r="38" spans="1:8">
      <c r="A38" t="s">
        <v>65</v>
      </c>
      <c r="B38">
        <v>17000</v>
      </c>
      <c r="F38">
        <v>3800</v>
      </c>
    </row>
    <row r="39" spans="1:8">
      <c r="A39" t="s">
        <v>66</v>
      </c>
      <c r="B39">
        <v>16300</v>
      </c>
      <c r="F39">
        <v>3100</v>
      </c>
    </row>
    <row r="40" spans="1:8">
      <c r="A40" t="s">
        <v>67</v>
      </c>
      <c r="B40">
        <v>16400</v>
      </c>
      <c r="F40">
        <v>3300</v>
      </c>
    </row>
    <row r="41" spans="1:8">
      <c r="A41" t="s">
        <v>68</v>
      </c>
      <c r="B41">
        <v>16900</v>
      </c>
      <c r="F41">
        <v>4100</v>
      </c>
    </row>
    <row r="42" spans="1:8">
      <c r="A42" t="s">
        <v>69</v>
      </c>
      <c r="B42">
        <v>16100</v>
      </c>
      <c r="F42">
        <v>3000</v>
      </c>
    </row>
  </sheetData>
  <mergeCells count="5">
    <mergeCell ref="B2:F2"/>
    <mergeCell ref="R2:U2"/>
    <mergeCell ref="M2:P2"/>
    <mergeCell ref="X2:AA2"/>
    <mergeCell ref="AC2:AF2"/>
  </mergeCells>
  <pageMargins left="0.7" right="0.7" top="0.75" bottom="0.75" header="0.3" footer="0.3"/>
  <pageSetup paperSize="9" orientation="portrait" r:id="rId1"/>
  <headerFooter>
    <oddHeader>&amp;CPast Paper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8BB7-6153-D140-A0D6-1281713C2C29}">
  <dimension ref="A1:J25"/>
  <sheetViews>
    <sheetView workbookViewId="0">
      <selection activeCell="H25" sqref="H25"/>
    </sheetView>
  </sheetViews>
  <sheetFormatPr defaultColWidth="10.85546875" defaultRowHeight="14.45"/>
  <sheetData>
    <row r="1" spans="1:10">
      <c r="A1" cm="1">
        <f t="array" ref="A1:J4">TRANSPOSE(Sheet1!M3:P12)</f>
        <v>14000</v>
      </c>
      <c r="B1">
        <v>15200</v>
      </c>
      <c r="C1">
        <v>17000</v>
      </c>
      <c r="D1">
        <v>12500</v>
      </c>
      <c r="E1">
        <v>9980</v>
      </c>
      <c r="F1">
        <v>16000</v>
      </c>
      <c r="G1">
        <v>14200</v>
      </c>
      <c r="H1">
        <v>16400</v>
      </c>
      <c r="I1">
        <v>15900</v>
      </c>
      <c r="J1">
        <v>12800</v>
      </c>
    </row>
    <row r="2" spans="1:10">
      <c r="A2">
        <v>8500</v>
      </c>
      <c r="B2">
        <v>9100</v>
      </c>
      <c r="C2">
        <v>11400</v>
      </c>
      <c r="D2">
        <v>10200</v>
      </c>
      <c r="E2">
        <v>7800</v>
      </c>
      <c r="F2">
        <v>8500</v>
      </c>
      <c r="G2">
        <v>8700</v>
      </c>
      <c r="H2">
        <v>8300</v>
      </c>
      <c r="I2">
        <v>7500</v>
      </c>
      <c r="J2">
        <v>7400</v>
      </c>
    </row>
    <row r="3" spans="1:10">
      <c r="A3">
        <v>11200</v>
      </c>
      <c r="B3">
        <v>10900</v>
      </c>
      <c r="C3">
        <v>9200</v>
      </c>
      <c r="D3">
        <v>9400</v>
      </c>
      <c r="E3">
        <v>12100</v>
      </c>
      <c r="F3">
        <v>10800</v>
      </c>
      <c r="G3">
        <v>11600</v>
      </c>
      <c r="H3">
        <v>10500</v>
      </c>
      <c r="I3">
        <v>7800</v>
      </c>
      <c r="J3">
        <v>7500</v>
      </c>
    </row>
    <row r="4" spans="1:10">
      <c r="A4">
        <v>2700</v>
      </c>
      <c r="B4">
        <v>3000</v>
      </c>
      <c r="C4">
        <v>2400</v>
      </c>
      <c r="D4">
        <v>2300</v>
      </c>
      <c r="E4">
        <v>3600</v>
      </c>
      <c r="F4">
        <v>3800</v>
      </c>
      <c r="G4">
        <v>3100</v>
      </c>
      <c r="H4">
        <v>3300</v>
      </c>
      <c r="I4">
        <v>4100</v>
      </c>
      <c r="J4">
        <v>3000</v>
      </c>
    </row>
    <row r="25" spans="8:8">
      <c r="H25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7" ma:contentTypeDescription="Create a new document." ma:contentTypeScope="" ma:versionID="2dd4752ed0eb71b60c0ef3263ebfbdd1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638ad0a3daa354fcdd74a9152d9065ec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ueuy xmlns="87480d1a-c80c-477c-9f53-d14d87a45f08" xsi:nil="true"/>
    <Owner xmlns="87480d1a-c80c-477c-9f53-d14d87a45f08">
      <UserInfo>
        <DisplayName>Claire Elliott</DisplayName>
        <AccountId>58</AccountId>
        <AccountType/>
      </UserInfo>
    </Owner>
    <Route_x002f_Pathway xmlns="87480d1a-c80c-477c-9f53-d14d87a45f08" xsi:nil="true"/>
    <_Flow_SignoffStatus xmlns="87480d1a-c80c-477c-9f53-d14d87a45f08" xsi:nil="true"/>
    <MediaLengthInSeconds xmlns="87480d1a-c80c-477c-9f53-d14d87a45f08" xsi:nil="true"/>
    <SharedWithUsers xmlns="beb00d12-24e9-4294-9648-655a57296783">
      <UserInfo>
        <DisplayName/>
        <AccountId xsi:nil="true"/>
        <AccountType/>
      </UserInfo>
    </SharedWithUsers>
    <TaxCatchAll xmlns="beb00d12-24e9-4294-9648-655a57296783" xsi:nil="true"/>
    <lcf76f155ced4ddcb4097134ff3c332f xmlns="87480d1a-c80c-477c-9f53-d14d87a45f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8DF807-2699-43C2-8220-896DA77FE1AF}"/>
</file>

<file path=customXml/itemProps2.xml><?xml version="1.0" encoding="utf-8"?>
<ds:datastoreItem xmlns:ds="http://schemas.openxmlformats.org/officeDocument/2006/customXml" ds:itemID="{0F4A555C-ED5C-4F64-BFB5-237E77B0B05E}"/>
</file>

<file path=customXml/itemProps3.xml><?xml version="1.0" encoding="utf-8"?>
<ds:datastoreItem xmlns:ds="http://schemas.openxmlformats.org/officeDocument/2006/customXml" ds:itemID="{E0694A1F-40B7-4147-A263-D99234C1A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clodg</dc:creator>
  <cp:keywords/>
  <dc:description/>
  <cp:lastModifiedBy/>
  <cp:revision/>
  <dcterms:created xsi:type="dcterms:W3CDTF">2022-03-18T15:28:47Z</dcterms:created>
  <dcterms:modified xsi:type="dcterms:W3CDTF">2025-07-24T14:03:44Z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  <property fmtid="{D5CDD505-2E9C-101B-9397-08002B2CF9AE}" pid="10" name="MSIP_Label_eb927c3b-3303-4450-ba58-61cbf29c14de_Enabled">
    <vt:lpwstr>True</vt:lpwstr>
  </property>
  <property fmtid="{D5CDD505-2E9C-101B-9397-08002B2CF9AE}" pid="11" name="MSIP_Label_eb927c3b-3303-4450-ba58-61cbf29c14de_SiteId">
    <vt:lpwstr>3cd6b738-bb10-4ce2-978d-9fe967dd2dba</vt:lpwstr>
  </property>
  <property fmtid="{D5CDD505-2E9C-101B-9397-08002B2CF9AE}" pid="12" name="MSIP_Label_eb927c3b-3303-4450-ba58-61cbf29c14de_SetDate">
    <vt:lpwstr>2025-07-22T12:22:02Z</vt:lpwstr>
  </property>
  <property fmtid="{D5CDD505-2E9C-101B-9397-08002B2CF9AE}" pid="13" name="MSIP_Label_eb927c3b-3303-4450-ba58-61cbf29c14de_Name">
    <vt:lpwstr>NCFE Sensitive</vt:lpwstr>
  </property>
  <property fmtid="{D5CDD505-2E9C-101B-9397-08002B2CF9AE}" pid="14" name="MSIP_Label_eb927c3b-3303-4450-ba58-61cbf29c14de_ActionId">
    <vt:lpwstr>d41afb07-d011-48a5-a156-b653463e14c1</vt:lpwstr>
  </property>
  <property fmtid="{D5CDD505-2E9C-101B-9397-08002B2CF9AE}" pid="15" name="MSIP_Label_eb927c3b-3303-4450-ba58-61cbf29c14de_Removed">
    <vt:lpwstr>False</vt:lpwstr>
  </property>
  <property fmtid="{D5CDD505-2E9C-101B-9397-08002B2CF9AE}" pid="16" name="MSIP_Label_eb927c3b-3303-4450-ba58-61cbf29c14de_Extended_MSFT_Method">
    <vt:lpwstr>Standard</vt:lpwstr>
  </property>
  <property fmtid="{D5CDD505-2E9C-101B-9397-08002B2CF9AE}" pid="17" name="Sensitivity">
    <vt:lpwstr>NCFE Sensitive</vt:lpwstr>
  </property>
</Properties>
</file>