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feorguk-my.sharepoint.com/personal/lucindamacdonald_ncfe_org_uk/Documents/Documents/T LEVEL WATERMAKRS/Lab sciences/"/>
    </mc:Choice>
  </mc:AlternateContent>
  <xr:revisionPtr revIDLastSave="0" documentId="8_{00CE8B6C-67DC-460D-9560-2027D728A472}" xr6:coauthVersionLast="47" xr6:coauthVersionMax="47" xr10:uidLastSave="{00000000-0000-0000-0000-000000000000}"/>
  <bookViews>
    <workbookView xWindow="-110" yWindow="-110" windowWidth="19420" windowHeight="10420" xr2:uid="{77C420CD-F349-4BC4-B487-400DBE85DE61}"/>
  </bookViews>
  <sheets>
    <sheet name="Staphylococcus Infection Data" sheetId="1" r:id="rId1"/>
    <sheet name="Completed data for examiner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4" l="1"/>
  <c r="M7" i="4"/>
  <c r="M6" i="4"/>
  <c r="M5" i="4"/>
  <c r="M4" i="4"/>
  <c r="M3" i="4"/>
  <c r="M2" i="4"/>
  <c r="L2" i="4"/>
  <c r="I8" i="4"/>
  <c r="I7" i="4"/>
  <c r="H7" i="4"/>
  <c r="I6" i="4"/>
  <c r="I5" i="4"/>
  <c r="I4" i="4"/>
  <c r="I3" i="4"/>
  <c r="I2" i="4"/>
  <c r="S6" i="4"/>
  <c r="S73" i="4"/>
  <c r="S75" i="4"/>
  <c r="S77" i="4"/>
  <c r="S79" i="4"/>
  <c r="S81" i="4"/>
  <c r="S83" i="4"/>
  <c r="S85" i="4"/>
  <c r="R2" i="4"/>
  <c r="R3" i="4"/>
  <c r="S3" i="4" s="1"/>
  <c r="R4" i="4"/>
  <c r="S4" i="4" s="1"/>
  <c r="R5" i="4"/>
  <c r="S5" i="4" s="1"/>
  <c r="R6" i="4"/>
  <c r="R7" i="4"/>
  <c r="S7" i="4" s="1"/>
  <c r="R8" i="4"/>
  <c r="S8" i="4" s="1"/>
  <c r="R9" i="4"/>
  <c r="S9" i="4" s="1"/>
  <c r="R10" i="4"/>
  <c r="S10" i="4" s="1"/>
  <c r="R11" i="4"/>
  <c r="S11" i="4" s="1"/>
  <c r="R12" i="4"/>
  <c r="S12" i="4" s="1"/>
  <c r="R13" i="4"/>
  <c r="S13" i="4" s="1"/>
  <c r="R14" i="4"/>
  <c r="L3" i="4" s="1"/>
  <c r="R15" i="4"/>
  <c r="S15" i="4" s="1"/>
  <c r="R16" i="4"/>
  <c r="S16" i="4" s="1"/>
  <c r="R17" i="4"/>
  <c r="S17" i="4" s="1"/>
  <c r="R18" i="4"/>
  <c r="S18" i="4" s="1"/>
  <c r="R19" i="4"/>
  <c r="S19" i="4" s="1"/>
  <c r="R20" i="4"/>
  <c r="S20" i="4" s="1"/>
  <c r="R21" i="4"/>
  <c r="R22" i="4"/>
  <c r="R23" i="4"/>
  <c r="S23" i="4" s="1"/>
  <c r="R24" i="4"/>
  <c r="S24" i="4" s="1"/>
  <c r="R25" i="4"/>
  <c r="S25" i="4" s="1"/>
  <c r="R26" i="4"/>
  <c r="L4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S35" i="4" s="1"/>
  <c r="R36" i="4"/>
  <c r="S36" i="4" s="1"/>
  <c r="R37" i="4"/>
  <c r="S37" i="4" s="1"/>
  <c r="R38" i="4"/>
  <c r="L5" i="4" s="1"/>
  <c r="R39" i="4"/>
  <c r="S39" i="4" s="1"/>
  <c r="R40" i="4"/>
  <c r="S40" i="4" s="1"/>
  <c r="R41" i="4"/>
  <c r="S41" i="4" s="1"/>
  <c r="R42" i="4"/>
  <c r="S42" i="4" s="1"/>
  <c r="R43" i="4"/>
  <c r="S43" i="4" s="1"/>
  <c r="R44" i="4"/>
  <c r="S44" i="4" s="1"/>
  <c r="R45" i="4"/>
  <c r="S45" i="4" s="1"/>
  <c r="R46" i="4"/>
  <c r="S46" i="4" s="1"/>
  <c r="R47" i="4"/>
  <c r="S47" i="4" s="1"/>
  <c r="R48" i="4"/>
  <c r="S48" i="4" s="1"/>
  <c r="R49" i="4"/>
  <c r="S49" i="4" s="1"/>
  <c r="R50" i="4"/>
  <c r="S50" i="4" s="1"/>
  <c r="R51" i="4"/>
  <c r="S51" i="4" s="1"/>
  <c r="R52" i="4"/>
  <c r="S52" i="4" s="1"/>
  <c r="R53" i="4"/>
  <c r="S53" i="4" s="1"/>
  <c r="R54" i="4"/>
  <c r="S54" i="4" s="1"/>
  <c r="R55" i="4"/>
  <c r="S55" i="4" s="1"/>
  <c r="R56" i="4"/>
  <c r="S56" i="4" s="1"/>
  <c r="R57" i="4"/>
  <c r="S57" i="4" s="1"/>
  <c r="R58" i="4"/>
  <c r="S58" i="4" s="1"/>
  <c r="R59" i="4"/>
  <c r="S59" i="4" s="1"/>
  <c r="R60" i="4"/>
  <c r="S60" i="4" s="1"/>
  <c r="R61" i="4"/>
  <c r="S61" i="4" s="1"/>
  <c r="R62" i="4"/>
  <c r="L7" i="4" s="1"/>
  <c r="R63" i="4"/>
  <c r="S63" i="4" s="1"/>
  <c r="R64" i="4"/>
  <c r="S64" i="4" s="1"/>
  <c r="R65" i="4"/>
  <c r="S65" i="4" s="1"/>
  <c r="R66" i="4"/>
  <c r="S66" i="4" s="1"/>
  <c r="R67" i="4"/>
  <c r="S67" i="4" s="1"/>
  <c r="R68" i="4"/>
  <c r="S68" i="4" s="1"/>
  <c r="R69" i="4"/>
  <c r="S69" i="4" s="1"/>
  <c r="R70" i="4"/>
  <c r="S70" i="4" s="1"/>
  <c r="R71" i="4"/>
  <c r="R72" i="4"/>
  <c r="S72" i="4" s="1"/>
  <c r="R73" i="4"/>
  <c r="R74" i="4"/>
  <c r="S74" i="4" s="1"/>
  <c r="R75" i="4"/>
  <c r="R76" i="4"/>
  <c r="S76" i="4" s="1"/>
  <c r="R77" i="4"/>
  <c r="R78" i="4"/>
  <c r="S78" i="4" s="1"/>
  <c r="R79" i="4"/>
  <c r="R80" i="4"/>
  <c r="S80" i="4" s="1"/>
  <c r="R81" i="4"/>
  <c r="R82" i="4"/>
  <c r="S82" i="4" s="1"/>
  <c r="R83" i="4"/>
  <c r="R84" i="4"/>
  <c r="S84" i="4" s="1"/>
  <c r="R85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S71" i="4" s="1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S21" i="4" s="1"/>
  <c r="D20" i="4"/>
  <c r="D19" i="4"/>
  <c r="D18" i="4"/>
  <c r="D17" i="4"/>
  <c r="D16" i="4"/>
  <c r="D15" i="4"/>
  <c r="D14" i="4"/>
  <c r="D13" i="4"/>
  <c r="D12" i="4"/>
  <c r="D11" i="4"/>
  <c r="D10" i="4"/>
  <c r="D9" i="4"/>
  <c r="H8" i="4"/>
  <c r="D8" i="4"/>
  <c r="D7" i="4"/>
  <c r="H6" i="4"/>
  <c r="D6" i="4"/>
  <c r="H5" i="4"/>
  <c r="D5" i="4"/>
  <c r="H4" i="4"/>
  <c r="D4" i="4"/>
  <c r="D3" i="4"/>
  <c r="D2" i="4"/>
  <c r="H2" i="4" s="1"/>
  <c r="S62" i="4" l="1"/>
  <c r="S38" i="4"/>
  <c r="S26" i="4"/>
  <c r="L8" i="4"/>
  <c r="S22" i="4"/>
  <c r="S2" i="4"/>
  <c r="L6" i="4"/>
  <c r="S14" i="4"/>
  <c r="H3" i="4"/>
</calcChain>
</file>

<file path=xl/sharedStrings.xml><?xml version="1.0" encoding="utf-8"?>
<sst xmlns="http://schemas.openxmlformats.org/spreadsheetml/2006/main" count="23" uniqueCount="13">
  <si>
    <t>Local Hospital Data</t>
  </si>
  <si>
    <t>National Data</t>
  </si>
  <si>
    <t>Date</t>
  </si>
  <si>
    <r>
      <t xml:space="preserve">Total number of  </t>
    </r>
    <r>
      <rPr>
        <i/>
        <sz val="11"/>
        <color theme="1"/>
        <rFont val="Calibri"/>
        <family val="2"/>
        <scheme val="minor"/>
      </rPr>
      <t>Staphylococcus aureus</t>
    </r>
    <r>
      <rPr>
        <sz val="11"/>
        <color theme="1"/>
        <rFont val="Calibri"/>
        <family val="2"/>
        <scheme val="minor"/>
      </rPr>
      <t xml:space="preserve"> infections</t>
    </r>
  </si>
  <si>
    <t>Number of MRSA infections</t>
  </si>
  <si>
    <r>
      <t xml:space="preserve">Total number of  </t>
    </r>
    <r>
      <rPr>
        <i/>
        <sz val="11"/>
        <color theme="1"/>
        <rFont val="Calibri"/>
        <family val="2"/>
        <scheme val="minor"/>
      </rPr>
      <t>Staphylococus aureus</t>
    </r>
    <r>
      <rPr>
        <sz val="11"/>
        <color theme="1"/>
        <rFont val="Calibri"/>
        <family val="2"/>
        <scheme val="minor"/>
      </rPr>
      <t xml:space="preserve"> infections</t>
    </r>
  </si>
  <si>
    <t xml:space="preserve">% MRSA </t>
  </si>
  <si>
    <t>year</t>
  </si>
  <si>
    <t>average rate of local MRSA</t>
  </si>
  <si>
    <t>S.D.</t>
  </si>
  <si>
    <t>average rate of national MRSA</t>
  </si>
  <si>
    <t>%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</si>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</sst>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0" fillId="0" borderId="1" xfId="0" applyBorder="1"/>
    <xf numFmtId="17" fontId="0" fillId="0" borderId="1" xfId="0" applyNumberFormat="1" applyBorder="1"/>
    <xf numFmtId="2" fontId="0" fillId="0" borderId="0" xfId="0" applyNumberFormat="1"/>
    <xf numFmtId="2" fontId="0" fillId="2" borderId="0" xfId="0" applyNumberFormat="1" applyFill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2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Task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42038495188095E-2"/>
          <c:y val="2.5428331875182269E-2"/>
          <c:w val="0.8585579615048119"/>
          <c:h val="0.73577136191309422"/>
        </c:manualLayout>
      </c:layout>
      <c:scatterChart>
        <c:scatterStyle val="lineMarker"/>
        <c:varyColors val="0"/>
        <c:ser>
          <c:idx val="2"/>
          <c:order val="2"/>
          <c:tx>
            <c:v>National MRSA Infections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'Completed data for examiner'!$K$2:$K$8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xVal>
          <c:yVal>
            <c:numRef>
              <c:f>'Completed data for examiner'!$L$2:$L$8</c:f>
              <c:numCache>
                <c:formatCode>0.00</c:formatCode>
                <c:ptCount val="7"/>
                <c:pt idx="0">
                  <c:v>16.268137736029477</c:v>
                </c:pt>
                <c:pt idx="1">
                  <c:v>27.958005853018406</c:v>
                </c:pt>
                <c:pt idx="2">
                  <c:v>18.379259639607216</c:v>
                </c:pt>
                <c:pt idx="3">
                  <c:v>30.158143132215173</c:v>
                </c:pt>
                <c:pt idx="4">
                  <c:v>32.460796119189745</c:v>
                </c:pt>
                <c:pt idx="5">
                  <c:v>32.460796119189745</c:v>
                </c:pt>
                <c:pt idx="6">
                  <c:v>14.560899463568646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1E-4498-9454-8AF567388FEC}"/>
            </c:ext>
          </c:extLst>
        </c:ser>
        <c:ser>
          <c:idx val="3"/>
          <c:order val="3"/>
          <c:tx>
            <c:v>Local MRSA Infections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'Completed data for examiner'!$K$2:$K$8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xVal>
          <c:yVal>
            <c:numRef>
              <c:f>'Completed data for examiner'!$H$2:$H$8</c:f>
              <c:numCache>
                <c:formatCode>0.00</c:formatCode>
                <c:ptCount val="7"/>
                <c:pt idx="0">
                  <c:v>14.159644003986557</c:v>
                </c:pt>
                <c:pt idx="1">
                  <c:v>51.120136237889852</c:v>
                </c:pt>
                <c:pt idx="2">
                  <c:v>17.718079397000967</c:v>
                </c:pt>
                <c:pt idx="3">
                  <c:v>31.278027528027526</c:v>
                </c:pt>
                <c:pt idx="4">
                  <c:v>60.719922438672434</c:v>
                </c:pt>
                <c:pt idx="5">
                  <c:v>71.172438672438673</c:v>
                </c:pt>
                <c:pt idx="6">
                  <c:v>55.269360269360277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1E-4498-9454-8AF56738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4481983"/>
        <c:axId val="1834480063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'Completed data for examiner'!$G$1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'Completed data for examiner'!$G$2:$G$8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F1E-4498-9454-8AF567388FEC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'Completed data for examiner'!$H$1</c15:sqref>
                        </c15:formulaRef>
                      </c:ext>
                    </c:extLst>
                    <c:strCache>
                      <c:ptCount val="1"/>
                      <c:pt idx="0">
                        <c:v>average rate of local MRSA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'Completed data for examiner'!$H$2:$H$8</c15:sqref>
                        </c15:formulaRef>
                      </c:ext>
                    </c:extLst>
                    <c:numCache>
                      <c:formatCode>0.00</c:formatCode>
                      <c:ptCount val="7"/>
                      <c:pt idx="0">
                        <c:v>14.159644003986557</c:v>
                      </c:pt>
                      <c:pt idx="1">
                        <c:v>51.120136237889852</c:v>
                      </c:pt>
                      <c:pt idx="2">
                        <c:v>17.718079397000967</c:v>
                      </c:pt>
                      <c:pt idx="3">
                        <c:v>31.278027528027526</c:v>
                      </c:pt>
                      <c:pt idx="4">
                        <c:v>60.719922438672434</c:v>
                      </c:pt>
                      <c:pt idx="5">
                        <c:v>71.172438672438673</c:v>
                      </c:pt>
                      <c:pt idx="6">
                        <c:v>55.269360269360277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F1E-4498-9454-8AF567388FEC}"/>
                  </c:ext>
                </c:extLst>
              </c15:ser>
            </c15:filteredScatterSeries>
          </c:ext>
        </c:extLst>
      </c:scatterChart>
      <c:valAx>
        <c:axId val="18344819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480063"/>
        <c:crosses val="autoZero"/>
        <c:crossBetween val="midCat"/>
      </c:valAx>
      <c:valAx>
        <c:axId val="183448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MRSA infections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481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9</xdr:row>
      <xdr:rowOff>133350</xdr:rowOff>
    </xdr:from>
    <xdr:to>
      <xdr:col>13</xdr:col>
      <xdr:colOff>34925</xdr:colOff>
      <xdr:row>28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E25BEFF-C450-07FF-9DFA-35727FF53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BFB9-A68A-4A5F-8B96-FA284E34DFF8}">
  <dimension ref="A1:H86"/>
  <sheetViews>
    <sheetView tabSelected="1" topLeftCell="A43" zoomScale="60" zoomScaleNormal="60" workbookViewId="0">
      <selection activeCell="G6" sqref="G6"/>
    </sheetView>
  </sheetViews>
  <sheetFormatPr defaultRowHeight="14.5" x14ac:dyDescent="0.35"/>
  <cols>
    <col min="2" max="2" width="42.1796875" bestFit="1" customWidth="1"/>
    <col min="3" max="3" width="24" bestFit="1" customWidth="1"/>
    <col min="7" max="7" width="42.1796875" bestFit="1" customWidth="1"/>
    <col min="8" max="8" width="24" bestFit="1" customWidth="1"/>
    <col min="15" max="15" width="12.1796875" bestFit="1" customWidth="1"/>
  </cols>
  <sheetData>
    <row r="1" spans="1:8" x14ac:dyDescent="0.35">
      <c r="A1" s="10" t="s">
        <v>0</v>
      </c>
      <c r="B1" s="10"/>
      <c r="C1" s="10"/>
      <c r="F1" s="10" t="s">
        <v>1</v>
      </c>
      <c r="G1" s="10"/>
      <c r="H1" s="10"/>
    </row>
    <row r="2" spans="1:8" x14ac:dyDescent="0.35">
      <c r="A2" s="3" t="s">
        <v>2</v>
      </c>
      <c r="B2" s="3" t="s">
        <v>3</v>
      </c>
      <c r="C2" s="3" t="s">
        <v>4</v>
      </c>
      <c r="F2" s="3" t="s">
        <v>2</v>
      </c>
      <c r="G2" s="3" t="s">
        <v>3</v>
      </c>
      <c r="H2" s="3" t="s">
        <v>4</v>
      </c>
    </row>
    <row r="3" spans="1:8" x14ac:dyDescent="0.35">
      <c r="A3" s="4">
        <v>42005</v>
      </c>
      <c r="B3" s="3">
        <v>25</v>
      </c>
      <c r="C3" s="3">
        <v>4</v>
      </c>
      <c r="F3" s="4">
        <v>42005</v>
      </c>
      <c r="G3" s="3">
        <v>3785</v>
      </c>
      <c r="H3" s="3">
        <v>645</v>
      </c>
    </row>
    <row r="4" spans="1:8" x14ac:dyDescent="0.35">
      <c r="A4" s="4">
        <v>42036</v>
      </c>
      <c r="B4" s="3">
        <v>24</v>
      </c>
      <c r="C4" s="3">
        <v>5</v>
      </c>
      <c r="F4" s="4">
        <v>42036</v>
      </c>
      <c r="G4" s="3">
        <v>3450</v>
      </c>
      <c r="H4" s="3">
        <v>851</v>
      </c>
    </row>
    <row r="5" spans="1:8" x14ac:dyDescent="0.35">
      <c r="A5" s="4">
        <v>42064</v>
      </c>
      <c r="B5" s="3">
        <v>28</v>
      </c>
      <c r="C5" s="3">
        <v>4</v>
      </c>
      <c r="F5" s="4">
        <v>42064</v>
      </c>
      <c r="G5" s="3">
        <v>4231</v>
      </c>
      <c r="H5" s="3">
        <v>666</v>
      </c>
    </row>
    <row r="6" spans="1:8" x14ac:dyDescent="0.35">
      <c r="A6" s="4">
        <v>42095</v>
      </c>
      <c r="B6" s="3">
        <v>29</v>
      </c>
      <c r="C6" s="3">
        <v>7</v>
      </c>
      <c r="F6" s="4">
        <v>42095</v>
      </c>
      <c r="G6" s="3">
        <v>4350</v>
      </c>
      <c r="H6" s="3">
        <v>1112</v>
      </c>
    </row>
    <row r="7" spans="1:8" x14ac:dyDescent="0.35">
      <c r="A7" s="4">
        <v>42125</v>
      </c>
      <c r="B7" s="3">
        <v>23</v>
      </c>
      <c r="C7" s="3">
        <v>0</v>
      </c>
      <c r="F7" s="4">
        <v>42125</v>
      </c>
      <c r="G7" s="3">
        <v>3465</v>
      </c>
      <c r="H7" s="3">
        <v>120</v>
      </c>
    </row>
    <row r="8" spans="1:8" x14ac:dyDescent="0.35">
      <c r="A8" s="4">
        <v>42156</v>
      </c>
      <c r="B8" s="3">
        <v>24</v>
      </c>
      <c r="C8" s="3">
        <v>7</v>
      </c>
      <c r="F8" s="4">
        <v>42156</v>
      </c>
      <c r="G8" s="3">
        <v>3623</v>
      </c>
      <c r="H8" s="3">
        <v>1125</v>
      </c>
    </row>
    <row r="9" spans="1:8" x14ac:dyDescent="0.35">
      <c r="A9" s="4">
        <v>42186</v>
      </c>
      <c r="B9" s="3">
        <v>31</v>
      </c>
      <c r="C9" s="3">
        <v>3</v>
      </c>
      <c r="F9" s="4">
        <v>42186</v>
      </c>
      <c r="G9" s="3">
        <v>4785</v>
      </c>
      <c r="H9" s="3">
        <v>657</v>
      </c>
    </row>
    <row r="10" spans="1:8" x14ac:dyDescent="0.35">
      <c r="A10" s="4">
        <v>42217</v>
      </c>
      <c r="B10" s="3">
        <v>43</v>
      </c>
      <c r="C10" s="3">
        <v>8</v>
      </c>
      <c r="F10" s="4">
        <v>42217</v>
      </c>
      <c r="G10" s="3">
        <v>6854</v>
      </c>
      <c r="H10" s="3">
        <v>1578</v>
      </c>
    </row>
    <row r="11" spans="1:8" x14ac:dyDescent="0.35">
      <c r="A11" s="4">
        <v>42248</v>
      </c>
      <c r="B11" s="3">
        <v>28</v>
      </c>
      <c r="C11" s="3">
        <v>3</v>
      </c>
      <c r="F11" s="4">
        <v>42248</v>
      </c>
      <c r="G11" s="3">
        <v>4005</v>
      </c>
      <c r="H11" s="3">
        <v>602</v>
      </c>
    </row>
    <row r="12" spans="1:8" x14ac:dyDescent="0.35">
      <c r="A12" s="4">
        <v>42278</v>
      </c>
      <c r="B12" s="3">
        <v>26</v>
      </c>
      <c r="C12" s="3">
        <v>4</v>
      </c>
      <c r="F12" s="4">
        <v>42278</v>
      </c>
      <c r="G12" s="3">
        <v>4001</v>
      </c>
      <c r="H12" s="3">
        <v>589</v>
      </c>
    </row>
    <row r="13" spans="1:8" x14ac:dyDescent="0.35">
      <c r="A13" s="4">
        <v>42309</v>
      </c>
      <c r="B13" s="3">
        <v>27</v>
      </c>
      <c r="C13" s="3">
        <v>3</v>
      </c>
      <c r="F13" s="4">
        <v>42309</v>
      </c>
      <c r="G13" s="3">
        <v>4256</v>
      </c>
      <c r="H13" s="3">
        <v>412</v>
      </c>
    </row>
    <row r="14" spans="1:8" x14ac:dyDescent="0.35">
      <c r="A14" s="4">
        <v>42339</v>
      </c>
      <c r="B14" s="3">
        <v>24</v>
      </c>
      <c r="C14" s="3">
        <v>0</v>
      </c>
      <c r="F14" s="4">
        <v>42339</v>
      </c>
      <c r="G14" s="3">
        <v>3589</v>
      </c>
      <c r="H14" s="3">
        <v>54</v>
      </c>
    </row>
    <row r="15" spans="1:8" x14ac:dyDescent="0.35">
      <c r="A15" s="4">
        <v>42370</v>
      </c>
      <c r="B15" s="3">
        <v>27</v>
      </c>
      <c r="C15" s="3">
        <v>4</v>
      </c>
      <c r="F15" s="4">
        <v>42370</v>
      </c>
      <c r="G15" s="3">
        <v>4201</v>
      </c>
      <c r="H15" s="3">
        <v>621</v>
      </c>
    </row>
    <row r="16" spans="1:8" x14ac:dyDescent="0.35">
      <c r="A16" s="4">
        <v>42401</v>
      </c>
      <c r="B16" s="3">
        <v>25</v>
      </c>
      <c r="C16" s="3">
        <v>15</v>
      </c>
      <c r="F16" s="4">
        <v>42401</v>
      </c>
      <c r="G16" s="3">
        <v>2956</v>
      </c>
      <c r="H16" s="3">
        <v>2314</v>
      </c>
    </row>
    <row r="17" spans="1:8" x14ac:dyDescent="0.35">
      <c r="A17" s="4">
        <v>42430</v>
      </c>
      <c r="B17" s="3">
        <v>26</v>
      </c>
      <c r="C17" s="3">
        <v>17</v>
      </c>
      <c r="F17" s="4">
        <v>42430</v>
      </c>
      <c r="G17" s="3">
        <v>4102</v>
      </c>
      <c r="H17" s="3">
        <v>2410</v>
      </c>
    </row>
    <row r="18" spans="1:8" x14ac:dyDescent="0.35">
      <c r="A18" s="4">
        <v>42461</v>
      </c>
      <c r="B18" s="3">
        <v>23</v>
      </c>
      <c r="C18" s="3">
        <v>8</v>
      </c>
      <c r="F18" s="4">
        <v>42461</v>
      </c>
      <c r="G18" s="3">
        <v>3564</v>
      </c>
      <c r="H18" s="3">
        <v>1145</v>
      </c>
    </row>
    <row r="19" spans="1:8" x14ac:dyDescent="0.35">
      <c r="A19" s="4">
        <v>42491</v>
      </c>
      <c r="B19" s="3">
        <v>20</v>
      </c>
      <c r="C19" s="3">
        <v>4</v>
      </c>
      <c r="F19" s="4">
        <v>42491</v>
      </c>
      <c r="G19" s="3">
        <v>3025</v>
      </c>
      <c r="H19" s="3">
        <v>578</v>
      </c>
    </row>
    <row r="20" spans="1:8" x14ac:dyDescent="0.35">
      <c r="A20" s="4">
        <v>42522</v>
      </c>
      <c r="B20" s="3">
        <v>18</v>
      </c>
      <c r="C20" s="3">
        <v>2</v>
      </c>
      <c r="F20" s="4">
        <v>42522</v>
      </c>
      <c r="G20" s="3">
        <v>3754</v>
      </c>
      <c r="H20" s="3">
        <v>289</v>
      </c>
    </row>
    <row r="21" spans="1:8" x14ac:dyDescent="0.35">
      <c r="A21" s="4">
        <v>42552</v>
      </c>
      <c r="B21" s="3">
        <v>16</v>
      </c>
      <c r="C21" s="3">
        <v>18</v>
      </c>
      <c r="F21" s="4">
        <v>42552</v>
      </c>
      <c r="G21" s="3">
        <v>3524</v>
      </c>
      <c r="H21" s="3">
        <v>612</v>
      </c>
    </row>
    <row r="22" spans="1:8" x14ac:dyDescent="0.35">
      <c r="A22" s="4">
        <v>42583</v>
      </c>
      <c r="B22" s="3">
        <v>11</v>
      </c>
      <c r="C22" s="3">
        <v>13</v>
      </c>
      <c r="F22" s="4">
        <v>42583</v>
      </c>
      <c r="G22" s="3">
        <v>1741</v>
      </c>
      <c r="H22" s="3">
        <v>324</v>
      </c>
    </row>
    <row r="23" spans="1:8" x14ac:dyDescent="0.35">
      <c r="A23" s="4">
        <v>42614</v>
      </c>
      <c r="B23" s="3">
        <v>14</v>
      </c>
      <c r="C23" s="3">
        <v>16</v>
      </c>
      <c r="F23" s="4">
        <v>42614</v>
      </c>
      <c r="G23" s="3">
        <v>2123</v>
      </c>
      <c r="H23" s="3">
        <v>587</v>
      </c>
    </row>
    <row r="24" spans="1:8" x14ac:dyDescent="0.35">
      <c r="A24" s="4">
        <v>42644</v>
      </c>
      <c r="B24" s="3">
        <v>18</v>
      </c>
      <c r="C24" s="3">
        <v>3</v>
      </c>
      <c r="F24" s="4">
        <v>42644</v>
      </c>
      <c r="G24" s="3">
        <v>2741</v>
      </c>
      <c r="H24" s="3">
        <v>458</v>
      </c>
    </row>
    <row r="25" spans="1:8" x14ac:dyDescent="0.35">
      <c r="A25" s="4">
        <v>42675</v>
      </c>
      <c r="B25" s="3">
        <v>21</v>
      </c>
      <c r="C25" s="3">
        <v>4</v>
      </c>
      <c r="F25" s="4">
        <v>42675</v>
      </c>
      <c r="G25" s="3">
        <v>3142</v>
      </c>
      <c r="H25" s="3">
        <v>656</v>
      </c>
    </row>
    <row r="26" spans="1:8" x14ac:dyDescent="0.35">
      <c r="A26" s="4">
        <v>42705</v>
      </c>
      <c r="B26" s="3">
        <v>15</v>
      </c>
      <c r="C26" s="3">
        <v>4</v>
      </c>
      <c r="F26" s="4">
        <v>42705</v>
      </c>
      <c r="G26" s="3">
        <v>2541</v>
      </c>
      <c r="H26" s="3">
        <v>598</v>
      </c>
    </row>
    <row r="27" spans="1:8" x14ac:dyDescent="0.35">
      <c r="A27" s="4">
        <v>42736</v>
      </c>
      <c r="B27" s="3">
        <v>12</v>
      </c>
      <c r="C27" s="3">
        <v>2</v>
      </c>
      <c r="F27" s="4">
        <v>42736</v>
      </c>
      <c r="G27" s="3">
        <v>1814</v>
      </c>
      <c r="H27" s="3">
        <v>278</v>
      </c>
    </row>
    <row r="28" spans="1:8" x14ac:dyDescent="0.35">
      <c r="A28" s="4">
        <v>42767</v>
      </c>
      <c r="B28" s="3">
        <v>10</v>
      </c>
      <c r="C28" s="3">
        <v>2</v>
      </c>
      <c r="F28" s="4">
        <v>42767</v>
      </c>
      <c r="G28" s="3">
        <v>1489</v>
      </c>
      <c r="H28" s="3">
        <v>312</v>
      </c>
    </row>
    <row r="29" spans="1:8" x14ac:dyDescent="0.35">
      <c r="A29" s="4">
        <v>42795</v>
      </c>
      <c r="B29" s="3">
        <v>8</v>
      </c>
      <c r="C29" s="3">
        <v>2</v>
      </c>
      <c r="F29" s="4">
        <v>42795</v>
      </c>
      <c r="G29" s="3">
        <v>1321</v>
      </c>
      <c r="H29" s="3">
        <v>289</v>
      </c>
    </row>
    <row r="30" spans="1:8" x14ac:dyDescent="0.35">
      <c r="A30" s="4">
        <v>42826</v>
      </c>
      <c r="B30" s="3">
        <v>15</v>
      </c>
      <c r="C30" s="3">
        <v>3</v>
      </c>
      <c r="F30" s="4">
        <v>42826</v>
      </c>
      <c r="G30" s="3">
        <v>2457</v>
      </c>
      <c r="H30" s="3">
        <v>478</v>
      </c>
    </row>
    <row r="31" spans="1:8" x14ac:dyDescent="0.35">
      <c r="A31" s="4">
        <v>42856</v>
      </c>
      <c r="B31" s="3">
        <v>12</v>
      </c>
      <c r="C31" s="3">
        <v>2</v>
      </c>
      <c r="F31" s="4">
        <v>42856</v>
      </c>
      <c r="G31" s="3">
        <v>1800</v>
      </c>
      <c r="H31" s="3">
        <v>325</v>
      </c>
    </row>
    <row r="32" spans="1:8" x14ac:dyDescent="0.35">
      <c r="A32" s="4">
        <v>42887</v>
      </c>
      <c r="B32" s="3">
        <v>24</v>
      </c>
      <c r="C32" s="3">
        <v>1</v>
      </c>
      <c r="F32" s="4">
        <v>42887</v>
      </c>
      <c r="G32" s="3">
        <v>3542</v>
      </c>
      <c r="H32" s="3">
        <v>145</v>
      </c>
    </row>
    <row r="33" spans="1:8" x14ac:dyDescent="0.35">
      <c r="A33" s="4">
        <v>42917</v>
      </c>
      <c r="B33" s="3">
        <v>21</v>
      </c>
      <c r="C33" s="3">
        <v>3</v>
      </c>
      <c r="F33" s="4">
        <v>42917</v>
      </c>
      <c r="G33" s="3">
        <v>3141</v>
      </c>
      <c r="H33" s="3">
        <v>425</v>
      </c>
    </row>
    <row r="34" spans="1:8" x14ac:dyDescent="0.35">
      <c r="A34" s="4">
        <v>42948</v>
      </c>
      <c r="B34" s="3">
        <v>12</v>
      </c>
      <c r="C34" s="3">
        <v>3</v>
      </c>
      <c r="F34" s="4">
        <v>42948</v>
      </c>
      <c r="G34" s="3">
        <v>1821</v>
      </c>
      <c r="H34" s="3">
        <v>481</v>
      </c>
    </row>
    <row r="35" spans="1:8" x14ac:dyDescent="0.35">
      <c r="A35" s="4">
        <v>42979</v>
      </c>
      <c r="B35" s="3">
        <v>34</v>
      </c>
      <c r="C35" s="3">
        <v>5</v>
      </c>
      <c r="F35" s="4">
        <v>42979</v>
      </c>
      <c r="G35" s="3">
        <v>5121</v>
      </c>
      <c r="H35" s="3">
        <v>745</v>
      </c>
    </row>
    <row r="36" spans="1:8" x14ac:dyDescent="0.35">
      <c r="A36" s="4">
        <v>43009</v>
      </c>
      <c r="B36" s="3">
        <v>54</v>
      </c>
      <c r="C36" s="3">
        <v>10</v>
      </c>
      <c r="F36" s="4">
        <v>43009</v>
      </c>
      <c r="G36" s="3">
        <v>8210</v>
      </c>
      <c r="H36" s="3">
        <v>1589</v>
      </c>
    </row>
    <row r="37" spans="1:8" x14ac:dyDescent="0.35">
      <c r="A37" s="4">
        <v>43040</v>
      </c>
      <c r="B37" s="3">
        <v>45</v>
      </c>
      <c r="C37" s="3">
        <v>10</v>
      </c>
      <c r="F37" s="4">
        <v>43040</v>
      </c>
      <c r="G37" s="3">
        <v>6745</v>
      </c>
      <c r="H37" s="3">
        <v>1721</v>
      </c>
    </row>
    <row r="38" spans="1:8" x14ac:dyDescent="0.35">
      <c r="A38" s="4">
        <v>43070</v>
      </c>
      <c r="B38" s="3">
        <v>13</v>
      </c>
      <c r="C38" s="3">
        <v>2</v>
      </c>
      <c r="F38" s="4">
        <v>43070</v>
      </c>
      <c r="G38" s="3">
        <v>2100</v>
      </c>
      <c r="H38" s="3">
        <v>450</v>
      </c>
    </row>
    <row r="39" spans="1:8" x14ac:dyDescent="0.35">
      <c r="A39" s="4">
        <v>43101</v>
      </c>
      <c r="B39" s="3">
        <v>24</v>
      </c>
      <c r="C39" s="3">
        <v>3</v>
      </c>
      <c r="F39" s="4">
        <v>43101</v>
      </c>
      <c r="G39" s="3">
        <v>3754</v>
      </c>
      <c r="H39" s="3">
        <v>241</v>
      </c>
    </row>
    <row r="40" spans="1:8" x14ac:dyDescent="0.35">
      <c r="A40" s="4">
        <v>43132</v>
      </c>
      <c r="B40" s="3">
        <v>12</v>
      </c>
      <c r="C40" s="3">
        <v>1</v>
      </c>
      <c r="F40" s="4">
        <v>43132</v>
      </c>
      <c r="G40" s="3">
        <v>2014</v>
      </c>
      <c r="H40" s="3">
        <v>120</v>
      </c>
    </row>
    <row r="41" spans="1:8" x14ac:dyDescent="0.35">
      <c r="A41" s="4">
        <v>43160</v>
      </c>
      <c r="B41" s="3">
        <v>100</v>
      </c>
      <c r="C41" s="3">
        <v>0</v>
      </c>
      <c r="F41" s="4">
        <v>43160</v>
      </c>
      <c r="G41" s="3">
        <v>1754</v>
      </c>
      <c r="H41" s="3">
        <v>75</v>
      </c>
    </row>
    <row r="42" spans="1:8" x14ac:dyDescent="0.35">
      <c r="A42" s="4">
        <v>43191</v>
      </c>
      <c r="B42" s="3">
        <v>11</v>
      </c>
      <c r="C42" s="3">
        <v>1</v>
      </c>
      <c r="F42" s="4">
        <v>43191</v>
      </c>
      <c r="G42" s="3">
        <v>1547</v>
      </c>
      <c r="H42" s="3">
        <v>224</v>
      </c>
    </row>
    <row r="43" spans="1:8" x14ac:dyDescent="0.35">
      <c r="A43" s="4">
        <v>43221</v>
      </c>
      <c r="B43" s="3">
        <v>14</v>
      </c>
      <c r="C43" s="3">
        <v>2</v>
      </c>
      <c r="F43" s="4">
        <v>43221</v>
      </c>
      <c r="G43" s="3">
        <v>2514</v>
      </c>
      <c r="H43" s="3">
        <v>221</v>
      </c>
    </row>
    <row r="44" spans="1:8" x14ac:dyDescent="0.35">
      <c r="A44" s="4">
        <v>43252</v>
      </c>
      <c r="B44" s="3">
        <v>7</v>
      </c>
      <c r="C44" s="3">
        <v>3</v>
      </c>
      <c r="F44" s="4">
        <v>43252</v>
      </c>
      <c r="G44" s="3">
        <v>1124</v>
      </c>
      <c r="H44" s="3">
        <v>487</v>
      </c>
    </row>
    <row r="45" spans="1:8" x14ac:dyDescent="0.35">
      <c r="A45" s="4">
        <v>43282</v>
      </c>
      <c r="B45" s="3">
        <v>5</v>
      </c>
      <c r="C45" s="3">
        <v>4</v>
      </c>
      <c r="F45" s="4">
        <v>43282</v>
      </c>
      <c r="G45" s="3">
        <v>801</v>
      </c>
      <c r="H45" s="3">
        <v>621</v>
      </c>
    </row>
    <row r="46" spans="1:8" x14ac:dyDescent="0.35">
      <c r="A46" s="4">
        <v>43313</v>
      </c>
      <c r="B46" s="3">
        <v>12</v>
      </c>
      <c r="C46" s="3">
        <v>5</v>
      </c>
      <c r="F46" s="4">
        <v>43313</v>
      </c>
      <c r="G46" s="3">
        <v>1745</v>
      </c>
      <c r="H46" s="3">
        <v>712</v>
      </c>
    </row>
    <row r="47" spans="1:8" x14ac:dyDescent="0.35">
      <c r="A47" s="4">
        <v>43344</v>
      </c>
      <c r="B47" s="3">
        <v>15</v>
      </c>
      <c r="C47" s="3">
        <v>6</v>
      </c>
      <c r="F47" s="4">
        <v>43344</v>
      </c>
      <c r="G47" s="3">
        <v>2285</v>
      </c>
      <c r="H47" s="3">
        <v>1002</v>
      </c>
    </row>
    <row r="48" spans="1:8" x14ac:dyDescent="0.35">
      <c r="A48" s="4">
        <v>43374</v>
      </c>
      <c r="B48" s="3">
        <v>12</v>
      </c>
      <c r="C48" s="3">
        <v>4</v>
      </c>
      <c r="F48" s="4">
        <v>43374</v>
      </c>
      <c r="G48" s="3">
        <v>2010</v>
      </c>
      <c r="H48" s="3">
        <v>589</v>
      </c>
    </row>
    <row r="49" spans="1:8" x14ac:dyDescent="0.35">
      <c r="A49" s="4">
        <v>43405</v>
      </c>
      <c r="B49" s="3">
        <v>13</v>
      </c>
      <c r="C49" s="3">
        <v>4</v>
      </c>
      <c r="F49" s="4">
        <v>43405</v>
      </c>
      <c r="G49" s="3">
        <v>2240</v>
      </c>
      <c r="H49" s="3">
        <v>612</v>
      </c>
    </row>
    <row r="50" spans="1:8" x14ac:dyDescent="0.35">
      <c r="A50" s="4">
        <v>43435</v>
      </c>
      <c r="B50" s="3">
        <v>8</v>
      </c>
      <c r="C50" s="3">
        <v>5</v>
      </c>
      <c r="F50" s="4">
        <v>43435</v>
      </c>
      <c r="G50" s="3">
        <v>1245</v>
      </c>
      <c r="H50" s="3">
        <v>745</v>
      </c>
    </row>
    <row r="51" spans="1:8" x14ac:dyDescent="0.35">
      <c r="A51" s="4">
        <v>43466</v>
      </c>
      <c r="B51" s="3">
        <v>6</v>
      </c>
      <c r="C51" s="3">
        <v>4</v>
      </c>
      <c r="F51" s="4">
        <v>43466</v>
      </c>
      <c r="G51" s="3">
        <v>845</v>
      </c>
      <c r="H51" s="3">
        <v>654</v>
      </c>
    </row>
    <row r="52" spans="1:8" x14ac:dyDescent="0.35">
      <c r="A52" s="4">
        <v>43497</v>
      </c>
      <c r="B52" s="3">
        <v>5</v>
      </c>
      <c r="C52" s="3">
        <v>3</v>
      </c>
      <c r="F52" s="4">
        <v>43497</v>
      </c>
      <c r="G52" s="3">
        <v>654</v>
      </c>
      <c r="H52" s="3">
        <v>401</v>
      </c>
    </row>
    <row r="53" spans="1:8" x14ac:dyDescent="0.35">
      <c r="A53" s="4">
        <v>43525</v>
      </c>
      <c r="B53" s="3">
        <v>12</v>
      </c>
      <c r="C53" s="3">
        <v>7</v>
      </c>
      <c r="F53" s="4">
        <v>43525</v>
      </c>
      <c r="G53" s="3">
        <v>1754</v>
      </c>
      <c r="H53" s="3">
        <v>850</v>
      </c>
    </row>
    <row r="54" spans="1:8" x14ac:dyDescent="0.35">
      <c r="A54" s="4">
        <v>43556</v>
      </c>
      <c r="B54" s="3">
        <v>10</v>
      </c>
      <c r="C54" s="3">
        <v>6</v>
      </c>
      <c r="F54" s="4">
        <v>43556</v>
      </c>
      <c r="G54" s="3">
        <v>1652</v>
      </c>
      <c r="H54" s="3">
        <v>741</v>
      </c>
    </row>
    <row r="55" spans="1:8" x14ac:dyDescent="0.35">
      <c r="A55" s="4">
        <v>43586</v>
      </c>
      <c r="B55" s="3">
        <v>11</v>
      </c>
      <c r="C55" s="3">
        <v>5</v>
      </c>
      <c r="F55" s="4">
        <v>43586</v>
      </c>
      <c r="G55" s="3">
        <v>1452</v>
      </c>
      <c r="H55" s="3">
        <v>651</v>
      </c>
    </row>
    <row r="56" spans="1:8" x14ac:dyDescent="0.35">
      <c r="A56" s="4">
        <v>43617</v>
      </c>
      <c r="B56" s="3">
        <v>12</v>
      </c>
      <c r="C56" s="3">
        <v>7</v>
      </c>
      <c r="F56" s="4">
        <v>43617</v>
      </c>
      <c r="G56" s="3">
        <v>1789</v>
      </c>
      <c r="H56" s="3">
        <v>879</v>
      </c>
    </row>
    <row r="57" spans="1:8" x14ac:dyDescent="0.35">
      <c r="A57" s="4">
        <v>43647</v>
      </c>
      <c r="B57" s="3">
        <v>8</v>
      </c>
      <c r="C57" s="3">
        <v>6</v>
      </c>
      <c r="F57" s="4">
        <v>43647</v>
      </c>
      <c r="G57" s="3">
        <v>1312</v>
      </c>
      <c r="H57" s="3">
        <v>654</v>
      </c>
    </row>
    <row r="58" spans="1:8" x14ac:dyDescent="0.35">
      <c r="A58" s="4">
        <v>43678</v>
      </c>
      <c r="B58" s="3">
        <v>5</v>
      </c>
      <c r="C58" s="3">
        <v>4</v>
      </c>
      <c r="F58" s="4">
        <v>43678</v>
      </c>
      <c r="G58" s="3">
        <v>712</v>
      </c>
      <c r="H58" s="3">
        <v>457</v>
      </c>
    </row>
    <row r="59" spans="1:8" x14ac:dyDescent="0.35">
      <c r="A59" s="4">
        <v>43709</v>
      </c>
      <c r="B59" s="3">
        <v>7</v>
      </c>
      <c r="C59" s="3">
        <v>4</v>
      </c>
      <c r="F59" s="4">
        <v>43709</v>
      </c>
      <c r="G59" s="3">
        <v>987</v>
      </c>
      <c r="H59" s="3">
        <v>558</v>
      </c>
    </row>
    <row r="60" spans="1:8" x14ac:dyDescent="0.35">
      <c r="A60" s="4">
        <v>43739</v>
      </c>
      <c r="B60" s="3">
        <v>4</v>
      </c>
      <c r="C60" s="3">
        <v>2</v>
      </c>
      <c r="F60" s="4">
        <v>43739</v>
      </c>
      <c r="G60" s="3">
        <v>545</v>
      </c>
      <c r="H60" s="3">
        <v>275</v>
      </c>
    </row>
    <row r="61" spans="1:8" x14ac:dyDescent="0.35">
      <c r="A61" s="4">
        <v>43770</v>
      </c>
      <c r="B61" s="3">
        <v>12</v>
      </c>
      <c r="C61" s="3">
        <v>7</v>
      </c>
      <c r="F61" s="4">
        <v>43770</v>
      </c>
      <c r="G61" s="3">
        <v>1914</v>
      </c>
      <c r="H61" s="3">
        <v>810</v>
      </c>
    </row>
    <row r="62" spans="1:8" x14ac:dyDescent="0.35">
      <c r="A62" s="4">
        <v>43800</v>
      </c>
      <c r="B62" s="3">
        <v>32</v>
      </c>
      <c r="C62" s="3">
        <v>19</v>
      </c>
      <c r="F62" s="4">
        <v>43800</v>
      </c>
      <c r="G62" s="3">
        <v>5045</v>
      </c>
      <c r="H62" s="3">
        <v>2151</v>
      </c>
    </row>
    <row r="63" spans="1:8" x14ac:dyDescent="0.35">
      <c r="A63" s="4">
        <v>43831</v>
      </c>
      <c r="B63" s="3">
        <v>10</v>
      </c>
      <c r="C63" s="3">
        <v>7</v>
      </c>
      <c r="F63" s="4">
        <v>43831</v>
      </c>
      <c r="G63" s="3">
        <v>2545</v>
      </c>
      <c r="H63" s="3">
        <v>685</v>
      </c>
    </row>
    <row r="64" spans="1:8" x14ac:dyDescent="0.35">
      <c r="A64" s="4">
        <v>43862</v>
      </c>
      <c r="B64" s="3">
        <v>7</v>
      </c>
      <c r="C64" s="3">
        <v>5</v>
      </c>
      <c r="F64" s="4">
        <v>43862</v>
      </c>
      <c r="G64" s="3">
        <v>1489</v>
      </c>
      <c r="H64" s="3">
        <v>457</v>
      </c>
    </row>
    <row r="65" spans="1:8" x14ac:dyDescent="0.35">
      <c r="A65" s="4">
        <v>43891</v>
      </c>
      <c r="B65" s="3">
        <v>6</v>
      </c>
      <c r="C65" s="3">
        <v>4</v>
      </c>
      <c r="F65" s="4">
        <v>43891</v>
      </c>
      <c r="G65" s="3">
        <v>1425</v>
      </c>
      <c r="H65" s="3">
        <v>234</v>
      </c>
    </row>
    <row r="66" spans="1:8" x14ac:dyDescent="0.35">
      <c r="A66" s="4">
        <v>43922</v>
      </c>
      <c r="B66" s="3">
        <v>12</v>
      </c>
      <c r="C66" s="3">
        <v>9</v>
      </c>
      <c r="F66" s="4">
        <v>43922</v>
      </c>
      <c r="G66" s="3">
        <v>1956</v>
      </c>
      <c r="H66" s="3">
        <v>578</v>
      </c>
    </row>
    <row r="67" spans="1:8" x14ac:dyDescent="0.35">
      <c r="A67" s="4">
        <v>43952</v>
      </c>
      <c r="B67" s="3">
        <v>14</v>
      </c>
      <c r="C67" s="3">
        <v>10</v>
      </c>
      <c r="F67" s="4">
        <v>43952</v>
      </c>
      <c r="G67" s="3">
        <v>2689</v>
      </c>
      <c r="H67" s="3">
        <v>878</v>
      </c>
    </row>
    <row r="68" spans="1:8" x14ac:dyDescent="0.35">
      <c r="A68" s="4">
        <v>43983</v>
      </c>
      <c r="B68" s="3">
        <v>20</v>
      </c>
      <c r="C68" s="3">
        <v>12</v>
      </c>
      <c r="F68" s="4">
        <v>43983</v>
      </c>
      <c r="G68" s="3">
        <v>3547</v>
      </c>
      <c r="H68" s="3">
        <v>1451</v>
      </c>
    </row>
    <row r="69" spans="1:8" x14ac:dyDescent="0.35">
      <c r="A69" s="4">
        <v>44013</v>
      </c>
      <c r="B69" s="3">
        <v>12</v>
      </c>
      <c r="C69" s="3">
        <v>8</v>
      </c>
      <c r="F69" s="4">
        <v>44013</v>
      </c>
      <c r="G69" s="3">
        <v>2104</v>
      </c>
      <c r="H69" s="3">
        <v>745</v>
      </c>
    </row>
    <row r="70" spans="1:8" x14ac:dyDescent="0.35">
      <c r="A70" s="4">
        <v>44044</v>
      </c>
      <c r="B70" s="3">
        <v>5</v>
      </c>
      <c r="C70" s="3">
        <v>3</v>
      </c>
      <c r="F70" s="4">
        <v>44044</v>
      </c>
      <c r="G70" s="3">
        <v>956</v>
      </c>
      <c r="H70" s="3">
        <v>245</v>
      </c>
    </row>
    <row r="71" spans="1:8" x14ac:dyDescent="0.35">
      <c r="A71" s="4">
        <v>44075</v>
      </c>
      <c r="B71" s="3">
        <v>6</v>
      </c>
      <c r="C71" s="3">
        <v>5</v>
      </c>
      <c r="F71" s="4">
        <v>44075</v>
      </c>
      <c r="G71" s="3">
        <v>1420</v>
      </c>
      <c r="H71" s="3">
        <v>412</v>
      </c>
    </row>
    <row r="72" spans="1:8" x14ac:dyDescent="0.35">
      <c r="A72" s="4">
        <v>44105</v>
      </c>
      <c r="B72" s="3">
        <v>4</v>
      </c>
      <c r="C72" s="3">
        <v>5</v>
      </c>
      <c r="F72" s="4">
        <v>44105</v>
      </c>
      <c r="G72" s="3">
        <v>789</v>
      </c>
      <c r="H72" s="3">
        <v>574</v>
      </c>
    </row>
    <row r="73" spans="1:8" x14ac:dyDescent="0.35">
      <c r="A73" s="4">
        <v>44136</v>
      </c>
      <c r="B73" s="3">
        <v>8</v>
      </c>
      <c r="C73" s="3">
        <v>4</v>
      </c>
      <c r="F73" s="4">
        <v>44136</v>
      </c>
      <c r="G73" s="3">
        <v>1457</v>
      </c>
      <c r="H73" s="3">
        <v>287</v>
      </c>
    </row>
    <row r="74" spans="1:8" x14ac:dyDescent="0.35">
      <c r="A74" s="4">
        <v>44166</v>
      </c>
      <c r="B74" s="3">
        <v>11</v>
      </c>
      <c r="C74" s="3">
        <v>6</v>
      </c>
      <c r="F74" s="4">
        <v>44166</v>
      </c>
      <c r="G74" s="3">
        <v>1589</v>
      </c>
      <c r="H74" s="3">
        <v>475</v>
      </c>
    </row>
    <row r="75" spans="1:8" x14ac:dyDescent="0.35">
      <c r="A75" s="4">
        <v>44197</v>
      </c>
      <c r="B75" s="3">
        <v>10</v>
      </c>
      <c r="C75" s="3">
        <v>7</v>
      </c>
      <c r="F75" s="4">
        <v>44197</v>
      </c>
      <c r="G75" s="3">
        <v>1925</v>
      </c>
      <c r="H75" s="3">
        <v>345</v>
      </c>
    </row>
    <row r="76" spans="1:8" x14ac:dyDescent="0.35">
      <c r="A76" s="4">
        <v>44228</v>
      </c>
      <c r="B76" s="3">
        <v>2</v>
      </c>
      <c r="C76" s="3">
        <v>0</v>
      </c>
      <c r="F76" s="4">
        <v>44228</v>
      </c>
      <c r="G76" s="3">
        <v>878</v>
      </c>
      <c r="H76" s="3">
        <v>110</v>
      </c>
    </row>
    <row r="77" spans="1:8" x14ac:dyDescent="0.35">
      <c r="A77" s="4">
        <v>44256</v>
      </c>
      <c r="B77" s="3">
        <v>4</v>
      </c>
      <c r="C77" s="3">
        <v>3</v>
      </c>
      <c r="F77" s="4">
        <v>44256</v>
      </c>
      <c r="G77" s="3">
        <v>1003</v>
      </c>
      <c r="H77" s="3">
        <v>87</v>
      </c>
    </row>
    <row r="78" spans="1:8" x14ac:dyDescent="0.35">
      <c r="A78" s="4">
        <v>44287</v>
      </c>
      <c r="B78" s="3">
        <v>5</v>
      </c>
      <c r="C78" s="3">
        <v>2</v>
      </c>
      <c r="F78" s="4">
        <v>44287</v>
      </c>
      <c r="G78" s="3">
        <v>1547</v>
      </c>
      <c r="H78" s="3">
        <v>145</v>
      </c>
    </row>
    <row r="79" spans="1:8" x14ac:dyDescent="0.35">
      <c r="A79" s="4">
        <v>44317</v>
      </c>
      <c r="B79" s="3">
        <v>12</v>
      </c>
      <c r="C79" s="3">
        <v>7</v>
      </c>
      <c r="F79" s="4">
        <v>44317</v>
      </c>
      <c r="G79" s="3">
        <v>2754</v>
      </c>
      <c r="H79" s="3">
        <v>185</v>
      </c>
    </row>
    <row r="80" spans="1:8" x14ac:dyDescent="0.35">
      <c r="A80" s="4">
        <v>44348</v>
      </c>
      <c r="B80" s="3">
        <v>11</v>
      </c>
      <c r="C80" s="3">
        <v>5</v>
      </c>
      <c r="F80" s="4">
        <v>44348</v>
      </c>
      <c r="G80" s="3">
        <v>1754</v>
      </c>
      <c r="H80" s="3">
        <v>324</v>
      </c>
    </row>
    <row r="81" spans="1:8" x14ac:dyDescent="0.35">
      <c r="A81" s="4">
        <v>44378</v>
      </c>
      <c r="B81" s="3">
        <v>9</v>
      </c>
      <c r="C81" s="3">
        <v>4</v>
      </c>
      <c r="F81" s="4">
        <v>44378</v>
      </c>
      <c r="G81" s="3">
        <v>1998</v>
      </c>
      <c r="H81" s="3">
        <v>210</v>
      </c>
    </row>
    <row r="82" spans="1:8" x14ac:dyDescent="0.35">
      <c r="A82" s="4">
        <v>44409</v>
      </c>
      <c r="B82" s="3">
        <v>20</v>
      </c>
      <c r="C82" s="3">
        <v>12</v>
      </c>
      <c r="F82" s="4">
        <v>44409</v>
      </c>
      <c r="G82" s="3">
        <v>3874</v>
      </c>
      <c r="H82" s="3">
        <v>745</v>
      </c>
    </row>
    <row r="83" spans="1:8" x14ac:dyDescent="0.35">
      <c r="A83" s="4">
        <v>44440</v>
      </c>
      <c r="B83" s="3">
        <v>10</v>
      </c>
      <c r="C83" s="3">
        <v>6</v>
      </c>
      <c r="F83" s="4">
        <v>44440</v>
      </c>
      <c r="G83" s="3">
        <v>2104</v>
      </c>
      <c r="H83" s="3">
        <v>387</v>
      </c>
    </row>
    <row r="84" spans="1:8" x14ac:dyDescent="0.35">
      <c r="A84" s="4">
        <v>44470</v>
      </c>
      <c r="B84" s="3">
        <v>8</v>
      </c>
      <c r="C84" s="3">
        <v>6</v>
      </c>
      <c r="F84" s="4">
        <v>44470</v>
      </c>
      <c r="G84" s="3">
        <v>1489</v>
      </c>
      <c r="H84" s="3">
        <v>245</v>
      </c>
    </row>
    <row r="85" spans="1:8" x14ac:dyDescent="0.35">
      <c r="A85" s="4">
        <v>44501</v>
      </c>
      <c r="B85" s="3">
        <v>5</v>
      </c>
      <c r="C85" s="3">
        <v>3</v>
      </c>
      <c r="F85" s="4">
        <v>44501</v>
      </c>
      <c r="G85" s="3">
        <v>1214</v>
      </c>
      <c r="H85" s="3">
        <v>174</v>
      </c>
    </row>
    <row r="86" spans="1:8" x14ac:dyDescent="0.35">
      <c r="A86" s="4">
        <v>44531</v>
      </c>
      <c r="B86" s="3">
        <v>4</v>
      </c>
      <c r="C86" s="3">
        <v>3</v>
      </c>
      <c r="F86" s="4">
        <v>44531</v>
      </c>
      <c r="G86" s="3">
        <v>999</v>
      </c>
      <c r="H86" s="3">
        <v>221</v>
      </c>
    </row>
  </sheetData>
  <mergeCells count="2">
    <mergeCell ref="A1:C1"/>
    <mergeCell ref="F1:H1"/>
  </mergeCells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C9FA-88F9-4F25-B121-9F8B1120EEC7}">
  <dimension ref="A1:S85"/>
  <sheetViews>
    <sheetView topLeftCell="P1" workbookViewId="0">
      <selection activeCell="P18" sqref="A18:XFD18"/>
    </sheetView>
  </sheetViews>
  <sheetFormatPr defaultRowHeight="14.5" x14ac:dyDescent="0.35"/>
  <cols>
    <col min="2" max="2" width="42.1796875" bestFit="1" customWidth="1"/>
    <col min="3" max="3" width="24" bestFit="1" customWidth="1"/>
    <col min="4" max="4" width="8.7265625" style="5"/>
    <col min="6" max="6" width="8.7265625" style="2"/>
    <col min="8" max="8" width="23.26953125" bestFit="1" customWidth="1"/>
    <col min="9" max="9" width="23.7265625" bestFit="1" customWidth="1"/>
    <col min="12" max="13" width="26.453125" bestFit="1" customWidth="1"/>
    <col min="14" max="14" width="23.7265625" bestFit="1" customWidth="1"/>
    <col min="15" max="15" width="12.1796875" bestFit="1" customWidth="1"/>
    <col min="16" max="16" width="42.1796875" bestFit="1" customWidth="1"/>
    <col min="17" max="17" width="24" bestFit="1" customWidth="1"/>
    <col min="18" max="18" width="5.453125" style="5" bestFit="1" customWidth="1"/>
    <col min="19" max="19" width="9.453125" style="5" bestFit="1" customWidth="1"/>
    <col min="20" max="20" width="9.81640625" bestFit="1" customWidth="1"/>
  </cols>
  <sheetData>
    <row r="1" spans="1:19" x14ac:dyDescent="0.35">
      <c r="A1" t="s">
        <v>2</v>
      </c>
      <c r="B1" s="3" t="s">
        <v>5</v>
      </c>
      <c r="C1" s="3" t="s">
        <v>4</v>
      </c>
      <c r="D1" s="5" t="s">
        <v>6</v>
      </c>
      <c r="G1" s="3" t="s">
        <v>7</v>
      </c>
      <c r="H1" s="3" t="s">
        <v>8</v>
      </c>
      <c r="I1" s="8" t="s">
        <v>9</v>
      </c>
      <c r="K1" s="3" t="s">
        <v>7</v>
      </c>
      <c r="L1" s="3" t="s">
        <v>10</v>
      </c>
      <c r="M1" s="9" t="s">
        <v>9</v>
      </c>
      <c r="O1" t="s">
        <v>2</v>
      </c>
      <c r="P1" s="3" t="s">
        <v>3</v>
      </c>
      <c r="Q1" s="3" t="s">
        <v>4</v>
      </c>
      <c r="R1" s="5" t="s">
        <v>11</v>
      </c>
      <c r="S1" s="5" t="s">
        <v>12</v>
      </c>
    </row>
    <row r="2" spans="1:19" x14ac:dyDescent="0.35">
      <c r="A2" s="1">
        <v>42005</v>
      </c>
      <c r="B2">
        <v>25</v>
      </c>
      <c r="C2">
        <v>4</v>
      </c>
      <c r="D2" s="5">
        <f t="shared" ref="D2:D33" si="0">C2/B2*100</f>
        <v>16</v>
      </c>
      <c r="G2" s="3">
        <v>2015</v>
      </c>
      <c r="H2" s="7">
        <f>AVERAGE(D2:D13)</f>
        <v>14.159644003986557</v>
      </c>
      <c r="I2" s="7">
        <f>_xlfn.STDEV.S(C2:C13)</f>
        <v>2.522624895547565</v>
      </c>
      <c r="K2" s="3">
        <v>2015</v>
      </c>
      <c r="L2" s="7">
        <f>AVERAGE(R2:R13)</f>
        <v>16.268137736029477</v>
      </c>
      <c r="M2" s="7">
        <f>_xlfn.STDEV.S(R2:R13)</f>
        <v>8.8301025391774637</v>
      </c>
      <c r="O2" s="1">
        <v>42005</v>
      </c>
      <c r="P2">
        <v>3785</v>
      </c>
      <c r="Q2">
        <v>645</v>
      </c>
      <c r="R2" s="5">
        <f>(Q2/P2)*100</f>
        <v>17.040951122853368</v>
      </c>
      <c r="S2" s="5">
        <f t="shared" ref="S2:S33" si="1">(R2-D2)</f>
        <v>1.0409511228533681</v>
      </c>
    </row>
    <row r="3" spans="1:19" x14ac:dyDescent="0.35">
      <c r="A3" s="1">
        <v>42036</v>
      </c>
      <c r="B3">
        <v>24</v>
      </c>
      <c r="C3">
        <v>5</v>
      </c>
      <c r="D3" s="5">
        <f t="shared" si="0"/>
        <v>20.833333333333336</v>
      </c>
      <c r="G3" s="3">
        <v>2016</v>
      </c>
      <c r="H3" s="7">
        <f>AVERAGE(D14:D25)</f>
        <v>51.120136237889852</v>
      </c>
      <c r="I3" s="7">
        <f>_xlfn.STDEV.S(D14:D25)</f>
        <v>42.108961145033099</v>
      </c>
      <c r="K3" s="3">
        <v>2016</v>
      </c>
      <c r="L3" s="7">
        <f>AVERAGE(R14:R25)</f>
        <v>27.958005853018406</v>
      </c>
      <c r="M3" s="7">
        <f>_xlfn.STDEV.S(R14:R25)</f>
        <v>20.352255496743041</v>
      </c>
      <c r="O3" s="1">
        <v>42036</v>
      </c>
      <c r="P3">
        <v>3450</v>
      </c>
      <c r="Q3">
        <v>851</v>
      </c>
      <c r="R3" s="5">
        <f t="shared" ref="R3:R66" si="2">(Q3/P3)*100</f>
        <v>24.666666666666668</v>
      </c>
      <c r="S3" s="5">
        <f t="shared" si="1"/>
        <v>3.8333333333333321</v>
      </c>
    </row>
    <row r="4" spans="1:19" x14ac:dyDescent="0.35">
      <c r="A4" s="1">
        <v>42064</v>
      </c>
      <c r="B4">
        <v>28</v>
      </c>
      <c r="C4">
        <v>4</v>
      </c>
      <c r="D4" s="5">
        <f t="shared" si="0"/>
        <v>14.285714285714285</v>
      </c>
      <c r="G4" s="3">
        <v>2017</v>
      </c>
      <c r="H4" s="7">
        <f>AVERAGE(D26:D37)</f>
        <v>17.718079397000967</v>
      </c>
      <c r="I4" s="7">
        <f>_xlfn.STDEV.S(D26:D37)</f>
        <v>5.6371035762590509</v>
      </c>
      <c r="K4" s="3">
        <v>2017</v>
      </c>
      <c r="L4" s="7">
        <f>AVERAGE(R26:R37)</f>
        <v>18.379259639607216</v>
      </c>
      <c r="M4" s="7">
        <f>_xlfn.STDEV.S(R26:R37)</f>
        <v>6.0109365286969494</v>
      </c>
      <c r="O4" s="1">
        <v>42064</v>
      </c>
      <c r="P4">
        <v>4231</v>
      </c>
      <c r="Q4">
        <v>666</v>
      </c>
      <c r="R4" s="5">
        <f t="shared" si="2"/>
        <v>15.74095958402269</v>
      </c>
      <c r="S4" s="5">
        <f t="shared" si="1"/>
        <v>1.4552452983084052</v>
      </c>
    </row>
    <row r="5" spans="1:19" x14ac:dyDescent="0.35">
      <c r="A5" s="1">
        <v>42095</v>
      </c>
      <c r="B5">
        <v>29</v>
      </c>
      <c r="C5">
        <v>7</v>
      </c>
      <c r="D5" s="5">
        <f t="shared" si="0"/>
        <v>24.137931034482758</v>
      </c>
      <c r="G5" s="3">
        <v>2018</v>
      </c>
      <c r="H5" s="7">
        <f>AVERAGE(D38:D49)</f>
        <v>31.278027528027526</v>
      </c>
      <c r="I5" s="7">
        <f>_xlfn.STDEV.S(D38:D49)</f>
        <v>23.949934733063579</v>
      </c>
      <c r="K5" s="3">
        <v>2018</v>
      </c>
      <c r="L5" s="7">
        <f>AVERAGE(R38:R49)</f>
        <v>30.158143132215173</v>
      </c>
      <c r="M5" s="7">
        <f>_xlfn.STDEV.S(R38:R49)</f>
        <v>23.605277244966807</v>
      </c>
      <c r="O5" s="1">
        <v>42095</v>
      </c>
      <c r="P5">
        <v>4350</v>
      </c>
      <c r="Q5">
        <v>1112</v>
      </c>
      <c r="R5" s="5">
        <f t="shared" si="2"/>
        <v>25.5632183908046</v>
      </c>
      <c r="S5" s="5">
        <f t="shared" si="1"/>
        <v>1.4252873563218422</v>
      </c>
    </row>
    <row r="6" spans="1:19" x14ac:dyDescent="0.35">
      <c r="A6" s="1">
        <v>42125</v>
      </c>
      <c r="B6">
        <v>23</v>
      </c>
      <c r="C6">
        <v>0</v>
      </c>
      <c r="D6" s="5">
        <f t="shared" si="0"/>
        <v>0</v>
      </c>
      <c r="G6" s="3">
        <v>2019</v>
      </c>
      <c r="H6" s="7">
        <f>AVERAGE(D50:D61)</f>
        <v>60.719922438672434</v>
      </c>
      <c r="I6" s="7">
        <f>_xlfn.STDEV.S(D50:D61)</f>
        <v>9.4948907610420434</v>
      </c>
      <c r="K6" s="3">
        <v>2019</v>
      </c>
      <c r="L6" s="7">
        <f>AVERAGE(R62:R73)</f>
        <v>32.460796119189745</v>
      </c>
      <c r="M6" s="7">
        <f>_xlfn.STDEV.S(R50:R61)</f>
        <v>10.475205526599385</v>
      </c>
      <c r="O6" s="1">
        <v>42125</v>
      </c>
      <c r="P6">
        <v>3465</v>
      </c>
      <c r="Q6">
        <v>120</v>
      </c>
      <c r="R6" s="5">
        <f t="shared" si="2"/>
        <v>3.4632034632034632</v>
      </c>
      <c r="S6" s="5">
        <f t="shared" si="1"/>
        <v>3.4632034632034632</v>
      </c>
    </row>
    <row r="7" spans="1:19" x14ac:dyDescent="0.35">
      <c r="A7" s="1">
        <v>42156</v>
      </c>
      <c r="B7">
        <v>24</v>
      </c>
      <c r="C7">
        <v>7</v>
      </c>
      <c r="D7" s="5">
        <f t="shared" si="0"/>
        <v>29.166666666666668</v>
      </c>
      <c r="G7" s="3">
        <v>2020</v>
      </c>
      <c r="H7" s="7">
        <f>AVERAGE(D62:D73)</f>
        <v>71.172438672438673</v>
      </c>
      <c r="I7" s="7">
        <f>STDEV(D62:D73)</f>
        <v>19.250570850029657</v>
      </c>
      <c r="K7" s="3">
        <v>2020</v>
      </c>
      <c r="L7" s="7">
        <f>AVERAGE(R62:R73)</f>
        <v>32.460796119189745</v>
      </c>
      <c r="M7" s="7">
        <f>_xlfn.STDEV.S(R62:R73)</f>
        <v>14.241437177384116</v>
      </c>
      <c r="O7" s="1">
        <v>42156</v>
      </c>
      <c r="P7">
        <v>3623</v>
      </c>
      <c r="Q7">
        <v>1125</v>
      </c>
      <c r="R7" s="5">
        <f t="shared" si="2"/>
        <v>31.051614683963567</v>
      </c>
      <c r="S7" s="5">
        <f t="shared" si="1"/>
        <v>1.8849480172968995</v>
      </c>
    </row>
    <row r="8" spans="1:19" x14ac:dyDescent="0.35">
      <c r="A8" s="1">
        <v>42186</v>
      </c>
      <c r="B8">
        <v>31</v>
      </c>
      <c r="C8">
        <v>3</v>
      </c>
      <c r="D8" s="5">
        <f t="shared" si="0"/>
        <v>9.67741935483871</v>
      </c>
      <c r="G8" s="3">
        <v>2021</v>
      </c>
      <c r="H8" s="7">
        <f>AVERAGE(D74:D85)</f>
        <v>55.269360269360277</v>
      </c>
      <c r="I8" s="7">
        <f>STDEV(D74:D85)</f>
        <v>21.240561341709878</v>
      </c>
      <c r="K8" s="3">
        <v>2021</v>
      </c>
      <c r="L8" s="7">
        <f>AVERAGE(R74:R85)</f>
        <v>14.560899463568646</v>
      </c>
      <c r="M8" s="7">
        <f>_xlfn.STDEV.S(R74:R85)</f>
        <v>4.9315781880731473</v>
      </c>
      <c r="O8" s="1">
        <v>42186</v>
      </c>
      <c r="P8">
        <v>4785</v>
      </c>
      <c r="Q8">
        <v>657</v>
      </c>
      <c r="R8" s="5">
        <f t="shared" si="2"/>
        <v>13.730407523510971</v>
      </c>
      <c r="S8" s="5">
        <f t="shared" si="1"/>
        <v>4.0529881686722611</v>
      </c>
    </row>
    <row r="9" spans="1:19" x14ac:dyDescent="0.35">
      <c r="A9" s="1">
        <v>42217</v>
      </c>
      <c r="B9">
        <v>43</v>
      </c>
      <c r="C9">
        <v>8</v>
      </c>
      <c r="D9" s="5">
        <f t="shared" si="0"/>
        <v>18.604651162790699</v>
      </c>
      <c r="O9" s="1">
        <v>42217</v>
      </c>
      <c r="P9">
        <v>6854</v>
      </c>
      <c r="Q9">
        <v>1578</v>
      </c>
      <c r="R9" s="5">
        <f t="shared" si="2"/>
        <v>23.023052232273127</v>
      </c>
      <c r="S9" s="5">
        <f t="shared" si="1"/>
        <v>4.4184010694824281</v>
      </c>
    </row>
    <row r="10" spans="1:19" x14ac:dyDescent="0.35">
      <c r="A10" s="1">
        <v>42248</v>
      </c>
      <c r="B10">
        <v>28</v>
      </c>
      <c r="C10">
        <v>3</v>
      </c>
      <c r="D10" s="5">
        <f t="shared" si="0"/>
        <v>10.714285714285714</v>
      </c>
      <c r="O10" s="1">
        <v>42248</v>
      </c>
      <c r="P10">
        <v>4005</v>
      </c>
      <c r="Q10">
        <v>602</v>
      </c>
      <c r="R10" s="5">
        <f t="shared" si="2"/>
        <v>15.031210986267165</v>
      </c>
      <c r="S10" s="5">
        <f t="shared" si="1"/>
        <v>4.3169252719814519</v>
      </c>
    </row>
    <row r="11" spans="1:19" x14ac:dyDescent="0.35">
      <c r="A11" s="1">
        <v>42278</v>
      </c>
      <c r="B11">
        <v>26</v>
      </c>
      <c r="C11">
        <v>4</v>
      </c>
      <c r="D11" s="5">
        <f t="shared" si="0"/>
        <v>15.384615384615385</v>
      </c>
      <c r="O11" s="1">
        <v>42278</v>
      </c>
      <c r="P11">
        <v>4001</v>
      </c>
      <c r="Q11">
        <v>589</v>
      </c>
      <c r="R11" s="5">
        <f t="shared" si="2"/>
        <v>14.721319670082481</v>
      </c>
      <c r="S11" s="5">
        <f t="shared" si="1"/>
        <v>-0.6632957145329037</v>
      </c>
    </row>
    <row r="12" spans="1:19" x14ac:dyDescent="0.35">
      <c r="A12" s="1">
        <v>42309</v>
      </c>
      <c r="B12">
        <v>27</v>
      </c>
      <c r="C12">
        <v>3</v>
      </c>
      <c r="D12" s="5">
        <f t="shared" si="0"/>
        <v>11.111111111111111</v>
      </c>
      <c r="O12" s="1">
        <v>42309</v>
      </c>
      <c r="P12">
        <v>4256</v>
      </c>
      <c r="Q12">
        <v>412</v>
      </c>
      <c r="R12" s="5">
        <f t="shared" si="2"/>
        <v>9.6804511278195484</v>
      </c>
      <c r="S12" s="5">
        <f t="shared" si="1"/>
        <v>-1.4306599832915623</v>
      </c>
    </row>
    <row r="13" spans="1:19" x14ac:dyDescent="0.35">
      <c r="A13" s="1">
        <v>42339</v>
      </c>
      <c r="B13">
        <v>24</v>
      </c>
      <c r="C13">
        <v>0</v>
      </c>
      <c r="D13" s="5">
        <f t="shared" si="0"/>
        <v>0</v>
      </c>
      <c r="O13" s="1">
        <v>42339</v>
      </c>
      <c r="P13">
        <v>3589</v>
      </c>
      <c r="Q13">
        <v>54</v>
      </c>
      <c r="R13" s="5">
        <f t="shared" si="2"/>
        <v>1.5045973808860407</v>
      </c>
      <c r="S13" s="5">
        <f t="shared" si="1"/>
        <v>1.5045973808860407</v>
      </c>
    </row>
    <row r="14" spans="1:19" x14ac:dyDescent="0.35">
      <c r="A14" s="1">
        <v>42370</v>
      </c>
      <c r="B14">
        <v>27</v>
      </c>
      <c r="C14">
        <v>4</v>
      </c>
      <c r="D14" s="5">
        <f t="shared" si="0"/>
        <v>14.814814814814813</v>
      </c>
      <c r="O14" s="1">
        <v>42370</v>
      </c>
      <c r="P14">
        <v>4201</v>
      </c>
      <c r="Q14">
        <v>621</v>
      </c>
      <c r="R14" s="5">
        <f t="shared" si="2"/>
        <v>14.782194715543916</v>
      </c>
      <c r="S14" s="5">
        <f t="shared" si="1"/>
        <v>-3.262009927089693E-2</v>
      </c>
    </row>
    <row r="15" spans="1:19" x14ac:dyDescent="0.35">
      <c r="A15" s="1">
        <v>42401</v>
      </c>
      <c r="B15">
        <v>25</v>
      </c>
      <c r="C15">
        <v>15</v>
      </c>
      <c r="D15" s="5">
        <f t="shared" si="0"/>
        <v>60</v>
      </c>
      <c r="O15" s="1">
        <v>42401</v>
      </c>
      <c r="P15">
        <v>2956</v>
      </c>
      <c r="Q15">
        <v>2314</v>
      </c>
      <c r="R15" s="5">
        <f t="shared" si="2"/>
        <v>78.281461434370769</v>
      </c>
      <c r="S15" s="6">
        <f t="shared" si="1"/>
        <v>18.281461434370769</v>
      </c>
    </row>
    <row r="16" spans="1:19" x14ac:dyDescent="0.35">
      <c r="A16" s="1">
        <v>42430</v>
      </c>
      <c r="B16">
        <v>26</v>
      </c>
      <c r="C16">
        <v>17</v>
      </c>
      <c r="D16" s="5">
        <f t="shared" si="0"/>
        <v>65.384615384615387</v>
      </c>
      <c r="O16" s="1">
        <v>42430</v>
      </c>
      <c r="P16">
        <v>4102</v>
      </c>
      <c r="Q16">
        <v>2410</v>
      </c>
      <c r="R16" s="5">
        <f t="shared" si="2"/>
        <v>58.751828376401761</v>
      </c>
      <c r="S16" s="5">
        <f t="shared" si="1"/>
        <v>-6.6327870082136258</v>
      </c>
    </row>
    <row r="17" spans="1:19" x14ac:dyDescent="0.35">
      <c r="A17" s="1">
        <v>42461</v>
      </c>
      <c r="B17">
        <v>23</v>
      </c>
      <c r="C17">
        <v>8</v>
      </c>
      <c r="D17" s="5">
        <f t="shared" si="0"/>
        <v>34.782608695652172</v>
      </c>
      <c r="O17" s="1">
        <v>42461</v>
      </c>
      <c r="P17">
        <v>3564</v>
      </c>
      <c r="Q17">
        <v>1145</v>
      </c>
      <c r="R17" s="5">
        <f t="shared" si="2"/>
        <v>32.126823793490459</v>
      </c>
      <c r="S17" s="5">
        <f t="shared" si="1"/>
        <v>-2.655784902161713</v>
      </c>
    </row>
    <row r="18" spans="1:19" x14ac:dyDescent="0.35">
      <c r="A18" s="1">
        <v>42491</v>
      </c>
      <c r="B18">
        <v>20</v>
      </c>
      <c r="C18">
        <v>4</v>
      </c>
      <c r="D18" s="5">
        <f t="shared" si="0"/>
        <v>20</v>
      </c>
      <c r="O18" s="1">
        <v>42491</v>
      </c>
      <c r="P18">
        <v>3025</v>
      </c>
      <c r="Q18">
        <v>578</v>
      </c>
      <c r="R18" s="5">
        <f t="shared" si="2"/>
        <v>19.107438016528924</v>
      </c>
      <c r="S18" s="5">
        <f t="shared" si="1"/>
        <v>-0.89256198347107585</v>
      </c>
    </row>
    <row r="19" spans="1:19" x14ac:dyDescent="0.35">
      <c r="A19" s="1">
        <v>42522</v>
      </c>
      <c r="B19">
        <v>18</v>
      </c>
      <c r="C19">
        <v>2</v>
      </c>
      <c r="D19" s="5">
        <f t="shared" si="0"/>
        <v>11.111111111111111</v>
      </c>
      <c r="O19" s="1">
        <v>42522</v>
      </c>
      <c r="P19">
        <v>3754</v>
      </c>
      <c r="Q19">
        <v>289</v>
      </c>
      <c r="R19" s="5">
        <f t="shared" si="2"/>
        <v>7.6984549813532226</v>
      </c>
      <c r="S19" s="5">
        <f t="shared" si="1"/>
        <v>-3.4126561297578881</v>
      </c>
    </row>
    <row r="20" spans="1:19" x14ac:dyDescent="0.35">
      <c r="A20" s="1">
        <v>42552</v>
      </c>
      <c r="B20">
        <v>16</v>
      </c>
      <c r="C20">
        <v>18</v>
      </c>
      <c r="D20" s="6">
        <f t="shared" si="0"/>
        <v>112.5</v>
      </c>
      <c r="O20" s="1">
        <v>42552</v>
      </c>
      <c r="P20">
        <v>3524</v>
      </c>
      <c r="Q20">
        <v>612</v>
      </c>
      <c r="R20" s="5">
        <f t="shared" si="2"/>
        <v>17.366628830874006</v>
      </c>
      <c r="S20" s="6">
        <f t="shared" si="1"/>
        <v>-95.133371169125994</v>
      </c>
    </row>
    <row r="21" spans="1:19" x14ac:dyDescent="0.35">
      <c r="A21" s="1">
        <v>42583</v>
      </c>
      <c r="B21">
        <v>11</v>
      </c>
      <c r="C21">
        <v>13</v>
      </c>
      <c r="D21" s="6">
        <f t="shared" si="0"/>
        <v>118.18181818181819</v>
      </c>
      <c r="O21" s="1">
        <v>42583</v>
      </c>
      <c r="P21">
        <v>1741</v>
      </c>
      <c r="Q21">
        <v>324</v>
      </c>
      <c r="R21" s="5">
        <f t="shared" si="2"/>
        <v>18.609994256174613</v>
      </c>
      <c r="S21" s="5">
        <f t="shared" si="1"/>
        <v>-99.571823925643571</v>
      </c>
    </row>
    <row r="22" spans="1:19" x14ac:dyDescent="0.35">
      <c r="A22" s="1">
        <v>42614</v>
      </c>
      <c r="B22">
        <v>14</v>
      </c>
      <c r="C22">
        <v>16</v>
      </c>
      <c r="D22" s="6">
        <f t="shared" si="0"/>
        <v>114.28571428571428</v>
      </c>
      <c r="O22" s="1">
        <v>42614</v>
      </c>
      <c r="P22">
        <v>2123</v>
      </c>
      <c r="Q22">
        <v>587</v>
      </c>
      <c r="R22" s="5">
        <f t="shared" si="2"/>
        <v>27.649552520018837</v>
      </c>
      <c r="S22" s="5">
        <f t="shared" si="1"/>
        <v>-86.636161765695448</v>
      </c>
    </row>
    <row r="23" spans="1:19" x14ac:dyDescent="0.35">
      <c r="A23" s="1">
        <v>42644</v>
      </c>
      <c r="B23">
        <v>18</v>
      </c>
      <c r="C23">
        <v>3</v>
      </c>
      <c r="D23" s="5">
        <f t="shared" si="0"/>
        <v>16.666666666666664</v>
      </c>
      <c r="O23" s="1">
        <v>42644</v>
      </c>
      <c r="P23">
        <v>2741</v>
      </c>
      <c r="Q23">
        <v>458</v>
      </c>
      <c r="R23" s="5">
        <f t="shared" si="2"/>
        <v>16.709230207953301</v>
      </c>
      <c r="S23" s="5">
        <f t="shared" si="1"/>
        <v>4.2563541286636308E-2</v>
      </c>
    </row>
    <row r="24" spans="1:19" x14ac:dyDescent="0.35">
      <c r="A24" s="1">
        <v>42675</v>
      </c>
      <c r="B24">
        <v>21</v>
      </c>
      <c r="C24">
        <v>4</v>
      </c>
      <c r="D24" s="5">
        <f t="shared" si="0"/>
        <v>19.047619047619047</v>
      </c>
      <c r="O24" s="1">
        <v>42675</v>
      </c>
      <c r="P24">
        <v>3142</v>
      </c>
      <c r="Q24">
        <v>656</v>
      </c>
      <c r="R24" s="5">
        <f t="shared" si="2"/>
        <v>20.878421387651176</v>
      </c>
      <c r="S24" s="5">
        <f t="shared" si="1"/>
        <v>1.8308023400321289</v>
      </c>
    </row>
    <row r="25" spans="1:19" x14ac:dyDescent="0.35">
      <c r="A25" s="1">
        <v>42705</v>
      </c>
      <c r="B25">
        <v>15</v>
      </c>
      <c r="C25">
        <v>4</v>
      </c>
      <c r="D25" s="5">
        <f t="shared" si="0"/>
        <v>26.666666666666668</v>
      </c>
      <c r="O25" s="1">
        <v>42705</v>
      </c>
      <c r="P25">
        <v>2541</v>
      </c>
      <c r="Q25">
        <v>598</v>
      </c>
      <c r="R25" s="5">
        <f t="shared" si="2"/>
        <v>23.534041715859896</v>
      </c>
      <c r="S25" s="5">
        <f t="shared" si="1"/>
        <v>-3.1326249508067718</v>
      </c>
    </row>
    <row r="26" spans="1:19" x14ac:dyDescent="0.35">
      <c r="A26" s="1">
        <v>42736</v>
      </c>
      <c r="B26">
        <v>12</v>
      </c>
      <c r="C26">
        <v>2</v>
      </c>
      <c r="D26" s="5">
        <f t="shared" si="0"/>
        <v>16.666666666666664</v>
      </c>
      <c r="O26" s="1">
        <v>42736</v>
      </c>
      <c r="P26">
        <v>1814</v>
      </c>
      <c r="Q26">
        <v>278</v>
      </c>
      <c r="R26" s="5">
        <f t="shared" si="2"/>
        <v>15.325248070562294</v>
      </c>
      <c r="S26" s="5">
        <f t="shared" si="1"/>
        <v>-1.3414185961043703</v>
      </c>
    </row>
    <row r="27" spans="1:19" x14ac:dyDescent="0.35">
      <c r="A27" s="1">
        <v>42767</v>
      </c>
      <c r="B27">
        <v>10</v>
      </c>
      <c r="C27">
        <v>2</v>
      </c>
      <c r="D27" s="5">
        <f t="shared" si="0"/>
        <v>20</v>
      </c>
      <c r="O27" s="1">
        <v>42767</v>
      </c>
      <c r="P27">
        <v>1489</v>
      </c>
      <c r="Q27">
        <v>312</v>
      </c>
      <c r="R27" s="5">
        <f t="shared" si="2"/>
        <v>20.953660174613834</v>
      </c>
      <c r="S27" s="5">
        <f t="shared" si="1"/>
        <v>0.95366017461383379</v>
      </c>
    </row>
    <row r="28" spans="1:19" x14ac:dyDescent="0.35">
      <c r="A28" s="1">
        <v>42795</v>
      </c>
      <c r="B28">
        <v>8</v>
      </c>
      <c r="C28">
        <v>2</v>
      </c>
      <c r="D28" s="5">
        <f t="shared" si="0"/>
        <v>25</v>
      </c>
      <c r="O28" s="1">
        <v>42795</v>
      </c>
      <c r="P28">
        <v>1321</v>
      </c>
      <c r="Q28">
        <v>289</v>
      </c>
      <c r="R28" s="5">
        <f t="shared" si="2"/>
        <v>21.877365632096897</v>
      </c>
      <c r="S28" s="5">
        <f t="shared" si="1"/>
        <v>-3.1226343679031032</v>
      </c>
    </row>
    <row r="29" spans="1:19" x14ac:dyDescent="0.35">
      <c r="A29" s="1">
        <v>42826</v>
      </c>
      <c r="B29">
        <v>15</v>
      </c>
      <c r="C29">
        <v>3</v>
      </c>
      <c r="D29" s="5">
        <f t="shared" si="0"/>
        <v>20</v>
      </c>
      <c r="O29" s="1">
        <v>42826</v>
      </c>
      <c r="P29">
        <v>2457</v>
      </c>
      <c r="Q29">
        <v>478</v>
      </c>
      <c r="R29" s="5">
        <f t="shared" si="2"/>
        <v>19.454619454619454</v>
      </c>
      <c r="S29" s="5">
        <f t="shared" si="1"/>
        <v>-0.54538054538054581</v>
      </c>
    </row>
    <row r="30" spans="1:19" x14ac:dyDescent="0.35">
      <c r="A30" s="1">
        <v>42856</v>
      </c>
      <c r="B30">
        <v>12</v>
      </c>
      <c r="C30">
        <v>2</v>
      </c>
      <c r="D30" s="5">
        <f t="shared" si="0"/>
        <v>16.666666666666664</v>
      </c>
      <c r="O30" s="1">
        <v>42856</v>
      </c>
      <c r="P30">
        <v>1800</v>
      </c>
      <c r="Q30">
        <v>325</v>
      </c>
      <c r="R30" s="5">
        <f t="shared" si="2"/>
        <v>18.055555555555554</v>
      </c>
      <c r="S30" s="5">
        <f t="shared" si="1"/>
        <v>1.3888888888888893</v>
      </c>
    </row>
    <row r="31" spans="1:19" x14ac:dyDescent="0.35">
      <c r="A31" s="1">
        <v>42887</v>
      </c>
      <c r="B31">
        <v>24</v>
      </c>
      <c r="C31">
        <v>1</v>
      </c>
      <c r="D31" s="5">
        <f t="shared" si="0"/>
        <v>4.1666666666666661</v>
      </c>
      <c r="O31" s="1">
        <v>42887</v>
      </c>
      <c r="P31">
        <v>3542</v>
      </c>
      <c r="Q31">
        <v>145</v>
      </c>
      <c r="R31" s="5">
        <f t="shared" si="2"/>
        <v>4.0937323546019204</v>
      </c>
      <c r="S31" s="5">
        <f t="shared" si="1"/>
        <v>-7.2934312064745654E-2</v>
      </c>
    </row>
    <row r="32" spans="1:19" x14ac:dyDescent="0.35">
      <c r="A32" s="1">
        <v>42917</v>
      </c>
      <c r="B32">
        <v>21</v>
      </c>
      <c r="C32">
        <v>3</v>
      </c>
      <c r="D32" s="5">
        <f t="shared" si="0"/>
        <v>14.285714285714285</v>
      </c>
      <c r="O32" s="1">
        <v>42917</v>
      </c>
      <c r="P32">
        <v>3141</v>
      </c>
      <c r="Q32">
        <v>425</v>
      </c>
      <c r="R32" s="5">
        <f t="shared" si="2"/>
        <v>13.530722699777142</v>
      </c>
      <c r="S32" s="5">
        <f t="shared" si="1"/>
        <v>-0.75499158593714277</v>
      </c>
    </row>
    <row r="33" spans="1:19" x14ac:dyDescent="0.35">
      <c r="A33" s="1">
        <v>42948</v>
      </c>
      <c r="B33">
        <v>12</v>
      </c>
      <c r="C33">
        <v>3</v>
      </c>
      <c r="D33" s="5">
        <f t="shared" si="0"/>
        <v>25</v>
      </c>
      <c r="O33" s="1">
        <v>42948</v>
      </c>
      <c r="P33">
        <v>1821</v>
      </c>
      <c r="Q33">
        <v>481</v>
      </c>
      <c r="R33" s="5">
        <f t="shared" si="2"/>
        <v>26.414058209774851</v>
      </c>
      <c r="S33" s="5">
        <f t="shared" si="1"/>
        <v>1.4140582097748506</v>
      </c>
    </row>
    <row r="34" spans="1:19" x14ac:dyDescent="0.35">
      <c r="A34" s="1">
        <v>42979</v>
      </c>
      <c r="B34">
        <v>34</v>
      </c>
      <c r="C34">
        <v>5</v>
      </c>
      <c r="D34" s="5">
        <f t="shared" ref="D34:D65" si="3">C34/B34*100</f>
        <v>14.705882352941178</v>
      </c>
      <c r="O34" s="1">
        <v>42979</v>
      </c>
      <c r="P34">
        <v>5121</v>
      </c>
      <c r="Q34">
        <v>745</v>
      </c>
      <c r="R34" s="5">
        <f t="shared" si="2"/>
        <v>14.547939855496972</v>
      </c>
      <c r="S34" s="5">
        <f t="shared" ref="S34:S65" si="4">(R34-D34)</f>
        <v>-0.15794249744420519</v>
      </c>
    </row>
    <row r="35" spans="1:19" x14ac:dyDescent="0.35">
      <c r="A35" s="1">
        <v>43009</v>
      </c>
      <c r="B35">
        <v>54</v>
      </c>
      <c r="C35">
        <v>10</v>
      </c>
      <c r="D35" s="5">
        <f t="shared" si="3"/>
        <v>18.518518518518519</v>
      </c>
      <c r="O35" s="1">
        <v>43009</v>
      </c>
      <c r="P35">
        <v>8210</v>
      </c>
      <c r="Q35">
        <v>1589</v>
      </c>
      <c r="R35" s="5">
        <f t="shared" si="2"/>
        <v>19.35444579780755</v>
      </c>
      <c r="S35" s="5">
        <f t="shared" si="4"/>
        <v>0.83592727928903088</v>
      </c>
    </row>
    <row r="36" spans="1:19" x14ac:dyDescent="0.35">
      <c r="A36" s="1">
        <v>43040</v>
      </c>
      <c r="B36">
        <v>45</v>
      </c>
      <c r="C36">
        <v>10</v>
      </c>
      <c r="D36" s="5">
        <f t="shared" si="3"/>
        <v>22.222222222222221</v>
      </c>
      <c r="O36" s="1">
        <v>43040</v>
      </c>
      <c r="P36">
        <v>6745</v>
      </c>
      <c r="Q36">
        <v>1721</v>
      </c>
      <c r="R36" s="5">
        <f t="shared" si="2"/>
        <v>25.515196441808747</v>
      </c>
      <c r="S36" s="5">
        <f t="shared" si="4"/>
        <v>3.2929742195865259</v>
      </c>
    </row>
    <row r="37" spans="1:19" x14ac:dyDescent="0.35">
      <c r="A37" s="1">
        <v>43070</v>
      </c>
      <c r="B37">
        <v>13</v>
      </c>
      <c r="C37">
        <v>2</v>
      </c>
      <c r="D37" s="5">
        <f t="shared" si="3"/>
        <v>15.384615384615385</v>
      </c>
      <c r="O37" s="1">
        <v>43070</v>
      </c>
      <c r="P37">
        <v>2100</v>
      </c>
      <c r="Q37">
        <v>450</v>
      </c>
      <c r="R37" s="5">
        <f t="shared" si="2"/>
        <v>21.428571428571427</v>
      </c>
      <c r="S37" s="5">
        <f t="shared" si="4"/>
        <v>6.043956043956042</v>
      </c>
    </row>
    <row r="38" spans="1:19" x14ac:dyDescent="0.35">
      <c r="A38" s="1">
        <v>43101</v>
      </c>
      <c r="B38">
        <v>24</v>
      </c>
      <c r="C38">
        <v>3</v>
      </c>
      <c r="D38" s="5">
        <f t="shared" si="3"/>
        <v>12.5</v>
      </c>
      <c r="O38" s="1">
        <v>43101</v>
      </c>
      <c r="P38">
        <v>3754</v>
      </c>
      <c r="Q38">
        <v>241</v>
      </c>
      <c r="R38" s="5">
        <f t="shared" si="2"/>
        <v>6.4198188598827919</v>
      </c>
      <c r="S38" s="5">
        <f t="shared" si="4"/>
        <v>-6.0801811401172081</v>
      </c>
    </row>
    <row r="39" spans="1:19" x14ac:dyDescent="0.35">
      <c r="A39" s="1">
        <v>43132</v>
      </c>
      <c r="B39">
        <v>12</v>
      </c>
      <c r="C39">
        <v>1</v>
      </c>
      <c r="D39" s="5">
        <f t="shared" si="3"/>
        <v>8.3333333333333321</v>
      </c>
      <c r="O39" s="1">
        <v>43132</v>
      </c>
      <c r="P39">
        <v>2014</v>
      </c>
      <c r="Q39">
        <v>120</v>
      </c>
      <c r="R39" s="5">
        <f t="shared" si="2"/>
        <v>5.9582919563058594</v>
      </c>
      <c r="S39" s="5">
        <f t="shared" si="4"/>
        <v>-2.3750413770274728</v>
      </c>
    </row>
    <row r="40" spans="1:19" x14ac:dyDescent="0.35">
      <c r="A40" s="1">
        <v>43160</v>
      </c>
      <c r="B40">
        <v>100</v>
      </c>
      <c r="C40">
        <v>0</v>
      </c>
      <c r="D40" s="5">
        <f t="shared" si="3"/>
        <v>0</v>
      </c>
      <c r="O40" s="1">
        <v>43160</v>
      </c>
      <c r="P40">
        <v>1754</v>
      </c>
      <c r="Q40">
        <v>75</v>
      </c>
      <c r="R40" s="5">
        <f t="shared" si="2"/>
        <v>4.2759407069555309</v>
      </c>
      <c r="S40" s="5">
        <f t="shared" si="4"/>
        <v>4.2759407069555309</v>
      </c>
    </row>
    <row r="41" spans="1:19" x14ac:dyDescent="0.35">
      <c r="A41" s="1">
        <v>43191</v>
      </c>
      <c r="B41">
        <v>11</v>
      </c>
      <c r="C41">
        <v>1</v>
      </c>
      <c r="D41" s="5">
        <f t="shared" si="3"/>
        <v>9.0909090909090917</v>
      </c>
      <c r="O41" s="1">
        <v>43191</v>
      </c>
      <c r="P41">
        <v>1547</v>
      </c>
      <c r="Q41">
        <v>224</v>
      </c>
      <c r="R41" s="5">
        <f t="shared" si="2"/>
        <v>14.479638009049776</v>
      </c>
      <c r="S41" s="5">
        <f t="shared" si="4"/>
        <v>5.3887289181406839</v>
      </c>
    </row>
    <row r="42" spans="1:19" x14ac:dyDescent="0.35">
      <c r="A42" s="1">
        <v>43221</v>
      </c>
      <c r="B42">
        <v>14</v>
      </c>
      <c r="C42">
        <v>2</v>
      </c>
      <c r="D42" s="5">
        <f t="shared" si="3"/>
        <v>14.285714285714285</v>
      </c>
      <c r="O42" s="1">
        <v>43221</v>
      </c>
      <c r="P42">
        <v>2514</v>
      </c>
      <c r="Q42">
        <v>221</v>
      </c>
      <c r="R42" s="5">
        <f t="shared" si="2"/>
        <v>8.7907716785998407</v>
      </c>
      <c r="S42" s="5">
        <f t="shared" si="4"/>
        <v>-5.494942607114444</v>
      </c>
    </row>
    <row r="43" spans="1:19" x14ac:dyDescent="0.35">
      <c r="A43" s="1">
        <v>43252</v>
      </c>
      <c r="B43">
        <v>7</v>
      </c>
      <c r="C43">
        <v>3</v>
      </c>
      <c r="D43" s="5">
        <f t="shared" si="3"/>
        <v>42.857142857142854</v>
      </c>
      <c r="O43" s="1">
        <v>43252</v>
      </c>
      <c r="P43">
        <v>1124</v>
      </c>
      <c r="Q43">
        <v>487</v>
      </c>
      <c r="R43" s="5">
        <f t="shared" si="2"/>
        <v>43.327402135231317</v>
      </c>
      <c r="S43" s="5">
        <f t="shared" si="4"/>
        <v>0.47025927808846291</v>
      </c>
    </row>
    <row r="44" spans="1:19" x14ac:dyDescent="0.35">
      <c r="A44" s="1">
        <v>43282</v>
      </c>
      <c r="B44">
        <v>5</v>
      </c>
      <c r="C44">
        <v>4</v>
      </c>
      <c r="D44" s="5">
        <f t="shared" si="3"/>
        <v>80</v>
      </c>
      <c r="O44" s="1">
        <v>43282</v>
      </c>
      <c r="P44">
        <v>801</v>
      </c>
      <c r="Q44">
        <v>621</v>
      </c>
      <c r="R44" s="5">
        <f t="shared" si="2"/>
        <v>77.528089887640448</v>
      </c>
      <c r="S44" s="5">
        <f t="shared" si="4"/>
        <v>-2.4719101123595522</v>
      </c>
    </row>
    <row r="45" spans="1:19" x14ac:dyDescent="0.35">
      <c r="A45" s="1">
        <v>43313</v>
      </c>
      <c r="B45">
        <v>12</v>
      </c>
      <c r="C45">
        <v>5</v>
      </c>
      <c r="D45" s="5">
        <f t="shared" si="3"/>
        <v>41.666666666666671</v>
      </c>
      <c r="O45" s="1">
        <v>43313</v>
      </c>
      <c r="P45">
        <v>1745</v>
      </c>
      <c r="Q45">
        <v>712</v>
      </c>
      <c r="R45" s="5">
        <f t="shared" si="2"/>
        <v>40.802292263610312</v>
      </c>
      <c r="S45" s="5">
        <f t="shared" si="4"/>
        <v>-0.8643744030563596</v>
      </c>
    </row>
    <row r="46" spans="1:19" x14ac:dyDescent="0.35">
      <c r="A46" s="1">
        <v>43344</v>
      </c>
      <c r="B46">
        <v>15</v>
      </c>
      <c r="C46">
        <v>6</v>
      </c>
      <c r="D46" s="5">
        <f t="shared" si="3"/>
        <v>40</v>
      </c>
      <c r="O46" s="1">
        <v>43344</v>
      </c>
      <c r="P46">
        <v>2285</v>
      </c>
      <c r="Q46">
        <v>1002</v>
      </c>
      <c r="R46" s="5">
        <f t="shared" si="2"/>
        <v>43.851203501094091</v>
      </c>
      <c r="S46" s="5">
        <f t="shared" si="4"/>
        <v>3.8512035010940906</v>
      </c>
    </row>
    <row r="47" spans="1:19" x14ac:dyDescent="0.35">
      <c r="A47" s="1">
        <v>43374</v>
      </c>
      <c r="B47">
        <v>12</v>
      </c>
      <c r="C47">
        <v>4</v>
      </c>
      <c r="D47" s="5">
        <f t="shared" si="3"/>
        <v>33.333333333333329</v>
      </c>
      <c r="O47" s="1">
        <v>43374</v>
      </c>
      <c r="P47">
        <v>2010</v>
      </c>
      <c r="Q47">
        <v>589</v>
      </c>
      <c r="R47" s="5">
        <f t="shared" si="2"/>
        <v>29.303482587064678</v>
      </c>
      <c r="S47" s="5">
        <f t="shared" si="4"/>
        <v>-4.0298507462686501</v>
      </c>
    </row>
    <row r="48" spans="1:19" x14ac:dyDescent="0.35">
      <c r="A48" s="1">
        <v>43405</v>
      </c>
      <c r="B48">
        <v>13</v>
      </c>
      <c r="C48">
        <v>4</v>
      </c>
      <c r="D48" s="5">
        <f t="shared" si="3"/>
        <v>30.76923076923077</v>
      </c>
      <c r="O48" s="1">
        <v>43405</v>
      </c>
      <c r="P48">
        <v>2240</v>
      </c>
      <c r="Q48">
        <v>612</v>
      </c>
      <c r="R48" s="5">
        <f t="shared" si="2"/>
        <v>27.321428571428569</v>
      </c>
      <c r="S48" s="5">
        <f t="shared" si="4"/>
        <v>-3.4478021978022007</v>
      </c>
    </row>
    <row r="49" spans="1:19" x14ac:dyDescent="0.35">
      <c r="A49" s="1">
        <v>43435</v>
      </c>
      <c r="B49">
        <v>8</v>
      </c>
      <c r="C49">
        <v>5</v>
      </c>
      <c r="D49" s="5">
        <f t="shared" si="3"/>
        <v>62.5</v>
      </c>
      <c r="O49" s="1">
        <v>43435</v>
      </c>
      <c r="P49">
        <v>1245</v>
      </c>
      <c r="Q49">
        <v>745</v>
      </c>
      <c r="R49" s="5">
        <f t="shared" si="2"/>
        <v>59.839357429718874</v>
      </c>
      <c r="S49" s="5">
        <f t="shared" si="4"/>
        <v>-2.6606425702811265</v>
      </c>
    </row>
    <row r="50" spans="1:19" x14ac:dyDescent="0.35">
      <c r="A50" s="1">
        <v>43466</v>
      </c>
      <c r="B50">
        <v>6</v>
      </c>
      <c r="C50">
        <v>4</v>
      </c>
      <c r="D50" s="5">
        <f t="shared" si="3"/>
        <v>66.666666666666657</v>
      </c>
      <c r="O50" s="1">
        <v>43466</v>
      </c>
      <c r="P50">
        <v>845</v>
      </c>
      <c r="Q50">
        <v>654</v>
      </c>
      <c r="R50" s="5">
        <f t="shared" si="2"/>
        <v>77.396449704142015</v>
      </c>
      <c r="S50" s="5">
        <f t="shared" si="4"/>
        <v>10.729783037475357</v>
      </c>
    </row>
    <row r="51" spans="1:19" x14ac:dyDescent="0.35">
      <c r="A51" s="1">
        <v>43497</v>
      </c>
      <c r="B51">
        <v>5</v>
      </c>
      <c r="C51">
        <v>3</v>
      </c>
      <c r="D51" s="5">
        <f t="shared" si="3"/>
        <v>60</v>
      </c>
      <c r="O51" s="1">
        <v>43497</v>
      </c>
      <c r="P51">
        <v>654</v>
      </c>
      <c r="Q51">
        <v>401</v>
      </c>
      <c r="R51" s="5">
        <f t="shared" si="2"/>
        <v>61.314984709480122</v>
      </c>
      <c r="S51" s="5">
        <f t="shared" si="4"/>
        <v>1.3149847094801217</v>
      </c>
    </row>
    <row r="52" spans="1:19" x14ac:dyDescent="0.35">
      <c r="A52" s="1">
        <v>43525</v>
      </c>
      <c r="B52">
        <v>12</v>
      </c>
      <c r="C52">
        <v>7</v>
      </c>
      <c r="D52" s="5">
        <f t="shared" si="3"/>
        <v>58.333333333333336</v>
      </c>
      <c r="O52" s="1">
        <v>43525</v>
      </c>
      <c r="P52">
        <v>1754</v>
      </c>
      <c r="Q52">
        <v>850</v>
      </c>
      <c r="R52" s="5">
        <f t="shared" si="2"/>
        <v>48.460661345496007</v>
      </c>
      <c r="S52" s="5">
        <f t="shared" si="4"/>
        <v>-9.8726719878373288</v>
      </c>
    </row>
    <row r="53" spans="1:19" x14ac:dyDescent="0.35">
      <c r="A53" s="1">
        <v>43556</v>
      </c>
      <c r="B53">
        <v>10</v>
      </c>
      <c r="C53">
        <v>6</v>
      </c>
      <c r="D53" s="5">
        <f t="shared" si="3"/>
        <v>60</v>
      </c>
      <c r="O53" s="1">
        <v>43556</v>
      </c>
      <c r="P53">
        <v>1652</v>
      </c>
      <c r="Q53">
        <v>741</v>
      </c>
      <c r="R53" s="5">
        <f t="shared" si="2"/>
        <v>44.854721549636807</v>
      </c>
      <c r="S53" s="5">
        <f t="shared" si="4"/>
        <v>-15.145278450363193</v>
      </c>
    </row>
    <row r="54" spans="1:19" x14ac:dyDescent="0.35">
      <c r="A54" s="1">
        <v>43586</v>
      </c>
      <c r="B54">
        <v>11</v>
      </c>
      <c r="C54">
        <v>5</v>
      </c>
      <c r="D54" s="5">
        <f t="shared" si="3"/>
        <v>45.454545454545453</v>
      </c>
      <c r="O54" s="1">
        <v>43586</v>
      </c>
      <c r="P54">
        <v>1452</v>
      </c>
      <c r="Q54">
        <v>651</v>
      </c>
      <c r="R54" s="5">
        <f t="shared" si="2"/>
        <v>44.834710743801651</v>
      </c>
      <c r="S54" s="5">
        <f t="shared" si="4"/>
        <v>-0.61983471074380248</v>
      </c>
    </row>
    <row r="55" spans="1:19" x14ac:dyDescent="0.35">
      <c r="A55" s="1">
        <v>43617</v>
      </c>
      <c r="B55">
        <v>12</v>
      </c>
      <c r="C55">
        <v>7</v>
      </c>
      <c r="D55" s="5">
        <f t="shared" si="3"/>
        <v>58.333333333333336</v>
      </c>
      <c r="O55" s="1">
        <v>43617</v>
      </c>
      <c r="P55">
        <v>1789</v>
      </c>
      <c r="Q55">
        <v>879</v>
      </c>
      <c r="R55" s="5">
        <f t="shared" si="2"/>
        <v>49.133594186696477</v>
      </c>
      <c r="S55" s="5">
        <f t="shared" si="4"/>
        <v>-9.1997391466368583</v>
      </c>
    </row>
    <row r="56" spans="1:19" x14ac:dyDescent="0.35">
      <c r="A56" s="1">
        <v>43647</v>
      </c>
      <c r="B56">
        <v>8</v>
      </c>
      <c r="C56">
        <v>6</v>
      </c>
      <c r="D56" s="5">
        <f t="shared" si="3"/>
        <v>75</v>
      </c>
      <c r="O56" s="1">
        <v>43647</v>
      </c>
      <c r="P56">
        <v>1312</v>
      </c>
      <c r="Q56">
        <v>654</v>
      </c>
      <c r="R56" s="5">
        <f t="shared" si="2"/>
        <v>49.847560975609753</v>
      </c>
      <c r="S56" s="6">
        <f t="shared" si="4"/>
        <v>-25.152439024390247</v>
      </c>
    </row>
    <row r="57" spans="1:19" x14ac:dyDescent="0.35">
      <c r="A57" s="1">
        <v>43678</v>
      </c>
      <c r="B57">
        <v>5</v>
      </c>
      <c r="C57">
        <v>4</v>
      </c>
      <c r="D57" s="5">
        <f t="shared" si="3"/>
        <v>80</v>
      </c>
      <c r="O57" s="1">
        <v>43678</v>
      </c>
      <c r="P57">
        <v>712</v>
      </c>
      <c r="Q57">
        <v>457</v>
      </c>
      <c r="R57" s="5">
        <f t="shared" si="2"/>
        <v>64.18539325842697</v>
      </c>
      <c r="S57" s="5">
        <f t="shared" si="4"/>
        <v>-15.81460674157303</v>
      </c>
    </row>
    <row r="58" spans="1:19" x14ac:dyDescent="0.35">
      <c r="A58" s="1">
        <v>43709</v>
      </c>
      <c r="B58">
        <v>7</v>
      </c>
      <c r="C58">
        <v>4</v>
      </c>
      <c r="D58" s="5">
        <f t="shared" si="3"/>
        <v>57.142857142857139</v>
      </c>
      <c r="O58" s="1">
        <v>43709</v>
      </c>
      <c r="P58">
        <v>987</v>
      </c>
      <c r="Q58">
        <v>558</v>
      </c>
      <c r="R58" s="5">
        <f t="shared" si="2"/>
        <v>56.534954407294833</v>
      </c>
      <c r="S58" s="5">
        <f t="shared" si="4"/>
        <v>-0.60790273556230545</v>
      </c>
    </row>
    <row r="59" spans="1:19" x14ac:dyDescent="0.35">
      <c r="A59" s="1">
        <v>43739</v>
      </c>
      <c r="B59">
        <v>4</v>
      </c>
      <c r="C59">
        <v>2</v>
      </c>
      <c r="D59" s="5">
        <f t="shared" si="3"/>
        <v>50</v>
      </c>
      <c r="O59" s="1">
        <v>43739</v>
      </c>
      <c r="P59">
        <v>545</v>
      </c>
      <c r="Q59">
        <v>275</v>
      </c>
      <c r="R59" s="5">
        <f t="shared" si="2"/>
        <v>50.458715596330272</v>
      </c>
      <c r="S59" s="5">
        <f t="shared" si="4"/>
        <v>0.45871559633027204</v>
      </c>
    </row>
    <row r="60" spans="1:19" x14ac:dyDescent="0.35">
      <c r="A60" s="1">
        <v>43770</v>
      </c>
      <c r="B60">
        <v>12</v>
      </c>
      <c r="C60">
        <v>7</v>
      </c>
      <c r="D60" s="5">
        <f t="shared" si="3"/>
        <v>58.333333333333336</v>
      </c>
      <c r="O60" s="1">
        <v>43770</v>
      </c>
      <c r="P60">
        <v>1914</v>
      </c>
      <c r="Q60">
        <v>810</v>
      </c>
      <c r="R60" s="5">
        <f t="shared" si="2"/>
        <v>42.319749216300941</v>
      </c>
      <c r="S60" s="5">
        <f t="shared" si="4"/>
        <v>-16.013584117032394</v>
      </c>
    </row>
    <row r="61" spans="1:19" x14ac:dyDescent="0.35">
      <c r="A61" s="1">
        <v>43800</v>
      </c>
      <c r="B61">
        <v>32</v>
      </c>
      <c r="C61">
        <v>19</v>
      </c>
      <c r="D61" s="5">
        <f t="shared" si="3"/>
        <v>59.375</v>
      </c>
      <c r="O61" s="1">
        <v>43800</v>
      </c>
      <c r="P61">
        <v>5045</v>
      </c>
      <c r="Q61">
        <v>2151</v>
      </c>
      <c r="R61" s="5">
        <f t="shared" si="2"/>
        <v>42.636273538156587</v>
      </c>
      <c r="S61" s="5">
        <f t="shared" si="4"/>
        <v>-16.738726461843413</v>
      </c>
    </row>
    <row r="62" spans="1:19" x14ac:dyDescent="0.35">
      <c r="A62" s="1">
        <v>43831</v>
      </c>
      <c r="B62">
        <v>10</v>
      </c>
      <c r="C62">
        <v>7</v>
      </c>
      <c r="D62" s="5">
        <f t="shared" si="3"/>
        <v>70</v>
      </c>
      <c r="O62" s="1">
        <v>43831</v>
      </c>
      <c r="P62">
        <v>2545</v>
      </c>
      <c r="Q62">
        <v>685</v>
      </c>
      <c r="R62" s="5">
        <f t="shared" si="2"/>
        <v>26.915520628683691</v>
      </c>
      <c r="S62" s="6">
        <f t="shared" si="4"/>
        <v>-43.084479371316306</v>
      </c>
    </row>
    <row r="63" spans="1:19" x14ac:dyDescent="0.35">
      <c r="A63" s="1">
        <v>43862</v>
      </c>
      <c r="B63">
        <v>7</v>
      </c>
      <c r="C63">
        <v>5</v>
      </c>
      <c r="D63" s="5">
        <f t="shared" si="3"/>
        <v>71.428571428571431</v>
      </c>
      <c r="O63" s="1">
        <v>43862</v>
      </c>
      <c r="P63">
        <v>1489</v>
      </c>
      <c r="Q63">
        <v>457</v>
      </c>
      <c r="R63" s="5">
        <f t="shared" si="2"/>
        <v>30.691739422431162</v>
      </c>
      <c r="S63" s="6">
        <f t="shared" si="4"/>
        <v>-40.736832006140268</v>
      </c>
    </row>
    <row r="64" spans="1:19" x14ac:dyDescent="0.35">
      <c r="A64" s="1">
        <v>43891</v>
      </c>
      <c r="B64">
        <v>6</v>
      </c>
      <c r="C64">
        <v>4</v>
      </c>
      <c r="D64" s="5">
        <f t="shared" si="3"/>
        <v>66.666666666666657</v>
      </c>
      <c r="O64" s="1">
        <v>43891</v>
      </c>
      <c r="P64">
        <v>1425</v>
      </c>
      <c r="Q64">
        <v>234</v>
      </c>
      <c r="R64" s="5">
        <f t="shared" si="2"/>
        <v>16.421052631578949</v>
      </c>
      <c r="S64" s="6">
        <f t="shared" si="4"/>
        <v>-50.245614035087712</v>
      </c>
    </row>
    <row r="65" spans="1:19" x14ac:dyDescent="0.35">
      <c r="A65" s="1">
        <v>43922</v>
      </c>
      <c r="B65">
        <v>12</v>
      </c>
      <c r="C65">
        <v>9</v>
      </c>
      <c r="D65" s="5">
        <f t="shared" si="3"/>
        <v>75</v>
      </c>
      <c r="O65" s="1">
        <v>43922</v>
      </c>
      <c r="P65">
        <v>1956</v>
      </c>
      <c r="Q65">
        <v>578</v>
      </c>
      <c r="R65" s="5">
        <f t="shared" si="2"/>
        <v>29.550102249488752</v>
      </c>
      <c r="S65" s="6">
        <f t="shared" si="4"/>
        <v>-45.449897750511248</v>
      </c>
    </row>
    <row r="66" spans="1:19" x14ac:dyDescent="0.35">
      <c r="A66" s="1">
        <v>43952</v>
      </c>
      <c r="B66">
        <v>14</v>
      </c>
      <c r="C66">
        <v>10</v>
      </c>
      <c r="D66" s="5">
        <f t="shared" ref="D66:D85" si="5">C66/B66*100</f>
        <v>71.428571428571431</v>
      </c>
      <c r="O66" s="1">
        <v>43952</v>
      </c>
      <c r="P66">
        <v>2689</v>
      </c>
      <c r="Q66">
        <v>878</v>
      </c>
      <c r="R66" s="5">
        <f t="shared" si="2"/>
        <v>32.651543324656004</v>
      </c>
      <c r="S66" s="6">
        <f t="shared" ref="S66:S85" si="6">(R66-D66)</f>
        <v>-38.777028103915427</v>
      </c>
    </row>
    <row r="67" spans="1:19" x14ac:dyDescent="0.35">
      <c r="A67" s="1">
        <v>43983</v>
      </c>
      <c r="B67">
        <v>20</v>
      </c>
      <c r="C67">
        <v>12</v>
      </c>
      <c r="D67" s="5">
        <f t="shared" si="5"/>
        <v>60</v>
      </c>
      <c r="O67" s="1">
        <v>43983</v>
      </c>
      <c r="P67">
        <v>3547</v>
      </c>
      <c r="Q67">
        <v>1451</v>
      </c>
      <c r="R67" s="5">
        <f t="shared" ref="R67:R85" si="7">(Q67/P67)*100</f>
        <v>40.907809416408227</v>
      </c>
      <c r="S67" s="5">
        <f t="shared" si="6"/>
        <v>-19.092190583591773</v>
      </c>
    </row>
    <row r="68" spans="1:19" x14ac:dyDescent="0.35">
      <c r="A68" s="1">
        <v>44013</v>
      </c>
      <c r="B68">
        <v>12</v>
      </c>
      <c r="C68">
        <v>8</v>
      </c>
      <c r="D68" s="5">
        <f t="shared" si="5"/>
        <v>66.666666666666657</v>
      </c>
      <c r="O68" s="1">
        <v>44013</v>
      </c>
      <c r="P68">
        <v>2104</v>
      </c>
      <c r="Q68">
        <v>745</v>
      </c>
      <c r="R68" s="5">
        <f t="shared" si="7"/>
        <v>35.408745247148289</v>
      </c>
      <c r="S68" s="6">
        <f t="shared" si="6"/>
        <v>-31.257921419518368</v>
      </c>
    </row>
    <row r="69" spans="1:19" x14ac:dyDescent="0.35">
      <c r="A69" s="1">
        <v>44044</v>
      </c>
      <c r="B69">
        <v>5</v>
      </c>
      <c r="C69">
        <v>3</v>
      </c>
      <c r="D69" s="5">
        <f t="shared" si="5"/>
        <v>60</v>
      </c>
      <c r="O69" s="1">
        <v>44044</v>
      </c>
      <c r="P69">
        <v>956</v>
      </c>
      <c r="Q69">
        <v>245</v>
      </c>
      <c r="R69" s="5">
        <f t="shared" si="7"/>
        <v>25.627615062761507</v>
      </c>
      <c r="S69" s="6">
        <f t="shared" si="6"/>
        <v>-34.372384937238493</v>
      </c>
    </row>
    <row r="70" spans="1:19" x14ac:dyDescent="0.35">
      <c r="A70" s="1">
        <v>44075</v>
      </c>
      <c r="B70">
        <v>6</v>
      </c>
      <c r="C70">
        <v>5</v>
      </c>
      <c r="D70" s="5">
        <f t="shared" si="5"/>
        <v>83.333333333333343</v>
      </c>
      <c r="O70" s="1">
        <v>44075</v>
      </c>
      <c r="P70">
        <v>1420</v>
      </c>
      <c r="Q70">
        <v>412</v>
      </c>
      <c r="R70" s="5">
        <f t="shared" si="7"/>
        <v>29.014084507042252</v>
      </c>
      <c r="S70" s="6">
        <f t="shared" si="6"/>
        <v>-54.319248826291087</v>
      </c>
    </row>
    <row r="71" spans="1:19" x14ac:dyDescent="0.35">
      <c r="A71" s="1">
        <v>44105</v>
      </c>
      <c r="B71">
        <v>4</v>
      </c>
      <c r="C71">
        <v>5</v>
      </c>
      <c r="D71" s="6">
        <f t="shared" si="5"/>
        <v>125</v>
      </c>
      <c r="O71" s="1">
        <v>44105</v>
      </c>
      <c r="P71">
        <v>789</v>
      </c>
      <c r="Q71">
        <v>574</v>
      </c>
      <c r="R71" s="5">
        <f t="shared" si="7"/>
        <v>72.750316856780742</v>
      </c>
      <c r="S71" s="6">
        <f t="shared" si="6"/>
        <v>-52.249683143219258</v>
      </c>
    </row>
    <row r="72" spans="1:19" x14ac:dyDescent="0.35">
      <c r="A72" s="1">
        <v>44136</v>
      </c>
      <c r="B72">
        <v>8</v>
      </c>
      <c r="C72">
        <v>4</v>
      </c>
      <c r="D72" s="5">
        <f t="shared" si="5"/>
        <v>50</v>
      </c>
      <c r="O72" s="1">
        <v>44136</v>
      </c>
      <c r="P72">
        <v>1457</v>
      </c>
      <c r="Q72">
        <v>287</v>
      </c>
      <c r="R72" s="5">
        <f t="shared" si="7"/>
        <v>19.698009608785174</v>
      </c>
      <c r="S72" s="6">
        <f t="shared" si="6"/>
        <v>-30.301990391214826</v>
      </c>
    </row>
    <row r="73" spans="1:19" x14ac:dyDescent="0.35">
      <c r="A73" s="1">
        <v>44166</v>
      </c>
      <c r="B73">
        <v>11</v>
      </c>
      <c r="C73">
        <v>6</v>
      </c>
      <c r="D73" s="5">
        <f t="shared" si="5"/>
        <v>54.54545454545454</v>
      </c>
      <c r="O73" s="1">
        <v>44166</v>
      </c>
      <c r="P73">
        <v>1589</v>
      </c>
      <c r="Q73">
        <v>475</v>
      </c>
      <c r="R73" s="5">
        <f t="shared" si="7"/>
        <v>29.89301447451227</v>
      </c>
      <c r="S73" s="6">
        <f t="shared" si="6"/>
        <v>-24.652440070942269</v>
      </c>
    </row>
    <row r="74" spans="1:19" x14ac:dyDescent="0.35">
      <c r="A74" s="1">
        <v>44197</v>
      </c>
      <c r="B74">
        <v>10</v>
      </c>
      <c r="C74">
        <v>7</v>
      </c>
      <c r="D74" s="5">
        <f t="shared" si="5"/>
        <v>70</v>
      </c>
      <c r="O74" s="1">
        <v>44197</v>
      </c>
      <c r="P74">
        <v>1925</v>
      </c>
      <c r="Q74">
        <v>345</v>
      </c>
      <c r="R74" s="5">
        <f t="shared" si="7"/>
        <v>17.922077922077921</v>
      </c>
      <c r="S74" s="6">
        <f t="shared" si="6"/>
        <v>-52.077922077922082</v>
      </c>
    </row>
    <row r="75" spans="1:19" x14ac:dyDescent="0.35">
      <c r="A75" s="1">
        <v>44228</v>
      </c>
      <c r="B75">
        <v>2</v>
      </c>
      <c r="C75">
        <v>0</v>
      </c>
      <c r="D75" s="5">
        <f t="shared" si="5"/>
        <v>0</v>
      </c>
      <c r="O75" s="1">
        <v>44228</v>
      </c>
      <c r="P75">
        <v>878</v>
      </c>
      <c r="Q75">
        <v>110</v>
      </c>
      <c r="R75" s="5">
        <f t="shared" si="7"/>
        <v>12.52847380410023</v>
      </c>
      <c r="S75" s="5">
        <f t="shared" si="6"/>
        <v>12.52847380410023</v>
      </c>
    </row>
    <row r="76" spans="1:19" x14ac:dyDescent="0.35">
      <c r="A76" s="1">
        <v>44256</v>
      </c>
      <c r="B76">
        <v>4</v>
      </c>
      <c r="C76">
        <v>3</v>
      </c>
      <c r="D76" s="5">
        <f t="shared" si="5"/>
        <v>75</v>
      </c>
      <c r="O76" s="1">
        <v>44256</v>
      </c>
      <c r="P76">
        <v>1003</v>
      </c>
      <c r="Q76">
        <v>87</v>
      </c>
      <c r="R76" s="5">
        <f t="shared" si="7"/>
        <v>8.6739780658025936</v>
      </c>
      <c r="S76" s="6">
        <f t="shared" si="6"/>
        <v>-66.326021934197399</v>
      </c>
    </row>
    <row r="77" spans="1:19" x14ac:dyDescent="0.35">
      <c r="A77" s="1">
        <v>44287</v>
      </c>
      <c r="B77">
        <v>5</v>
      </c>
      <c r="C77">
        <v>2</v>
      </c>
      <c r="D77" s="5">
        <f t="shared" si="5"/>
        <v>40</v>
      </c>
      <c r="O77" s="1">
        <v>44287</v>
      </c>
      <c r="P77">
        <v>1547</v>
      </c>
      <c r="Q77">
        <v>145</v>
      </c>
      <c r="R77" s="5">
        <f t="shared" si="7"/>
        <v>9.3729799612152558</v>
      </c>
      <c r="S77" s="6">
        <f t="shared" si="6"/>
        <v>-30.627020038784742</v>
      </c>
    </row>
    <row r="78" spans="1:19" x14ac:dyDescent="0.35">
      <c r="A78" s="1">
        <v>44317</v>
      </c>
      <c r="B78">
        <v>12</v>
      </c>
      <c r="C78">
        <v>7</v>
      </c>
      <c r="D78" s="5">
        <f t="shared" si="5"/>
        <v>58.333333333333336</v>
      </c>
      <c r="O78" s="1">
        <v>44317</v>
      </c>
      <c r="P78">
        <v>2754</v>
      </c>
      <c r="Q78">
        <v>185</v>
      </c>
      <c r="R78" s="5">
        <f t="shared" si="7"/>
        <v>6.7175018155410315</v>
      </c>
      <c r="S78" s="6">
        <f t="shared" si="6"/>
        <v>-51.615831517792301</v>
      </c>
    </row>
    <row r="79" spans="1:19" x14ac:dyDescent="0.35">
      <c r="A79" s="1">
        <v>44348</v>
      </c>
      <c r="B79">
        <v>11</v>
      </c>
      <c r="C79">
        <v>5</v>
      </c>
      <c r="D79" s="5">
        <f t="shared" si="5"/>
        <v>45.454545454545453</v>
      </c>
      <c r="O79" s="1">
        <v>44348</v>
      </c>
      <c r="P79">
        <v>1754</v>
      </c>
      <c r="Q79">
        <v>324</v>
      </c>
      <c r="R79" s="5">
        <f t="shared" si="7"/>
        <v>18.472063854047889</v>
      </c>
      <c r="S79" s="6">
        <f t="shared" si="6"/>
        <v>-26.982481600497565</v>
      </c>
    </row>
    <row r="80" spans="1:19" x14ac:dyDescent="0.35">
      <c r="A80" s="1">
        <v>44378</v>
      </c>
      <c r="B80">
        <v>9</v>
      </c>
      <c r="C80">
        <v>4</v>
      </c>
      <c r="D80" s="5">
        <f t="shared" si="5"/>
        <v>44.444444444444443</v>
      </c>
      <c r="O80" s="1">
        <v>44378</v>
      </c>
      <c r="P80">
        <v>1998</v>
      </c>
      <c r="Q80">
        <v>210</v>
      </c>
      <c r="R80" s="5">
        <f t="shared" si="7"/>
        <v>10.51051051051051</v>
      </c>
      <c r="S80" s="6">
        <f t="shared" si="6"/>
        <v>-33.933933933933929</v>
      </c>
    </row>
    <row r="81" spans="1:19" x14ac:dyDescent="0.35">
      <c r="A81" s="1">
        <v>44409</v>
      </c>
      <c r="B81">
        <v>20</v>
      </c>
      <c r="C81">
        <v>12</v>
      </c>
      <c r="D81" s="5">
        <f t="shared" si="5"/>
        <v>60</v>
      </c>
      <c r="O81" s="1">
        <v>44409</v>
      </c>
      <c r="P81">
        <v>3874</v>
      </c>
      <c r="Q81">
        <v>745</v>
      </c>
      <c r="R81" s="5">
        <f t="shared" si="7"/>
        <v>19.230769230769234</v>
      </c>
      <c r="S81" s="6">
        <f t="shared" si="6"/>
        <v>-40.769230769230766</v>
      </c>
    </row>
    <row r="82" spans="1:19" x14ac:dyDescent="0.35">
      <c r="A82" s="1">
        <v>44440</v>
      </c>
      <c r="B82">
        <v>10</v>
      </c>
      <c r="C82">
        <v>6</v>
      </c>
      <c r="D82" s="5">
        <f t="shared" si="5"/>
        <v>60</v>
      </c>
      <c r="O82" s="1">
        <v>44440</v>
      </c>
      <c r="P82">
        <v>2104</v>
      </c>
      <c r="Q82">
        <v>387</v>
      </c>
      <c r="R82" s="5">
        <f t="shared" si="7"/>
        <v>18.393536121673005</v>
      </c>
      <c r="S82" s="6">
        <f t="shared" si="6"/>
        <v>-41.606463878326991</v>
      </c>
    </row>
    <row r="83" spans="1:19" x14ac:dyDescent="0.35">
      <c r="A83" s="1">
        <v>44470</v>
      </c>
      <c r="B83">
        <v>8</v>
      </c>
      <c r="C83">
        <v>6</v>
      </c>
      <c r="D83" s="5">
        <f t="shared" si="5"/>
        <v>75</v>
      </c>
      <c r="O83" s="1">
        <v>44470</v>
      </c>
      <c r="P83">
        <v>1489</v>
      </c>
      <c r="Q83">
        <v>245</v>
      </c>
      <c r="R83" s="5">
        <f t="shared" si="7"/>
        <v>16.453995970449967</v>
      </c>
      <c r="S83" s="6">
        <f t="shared" si="6"/>
        <v>-58.546004029550033</v>
      </c>
    </row>
    <row r="84" spans="1:19" x14ac:dyDescent="0.35">
      <c r="A84" s="1">
        <v>44501</v>
      </c>
      <c r="B84">
        <v>5</v>
      </c>
      <c r="C84">
        <v>3</v>
      </c>
      <c r="D84" s="5">
        <f t="shared" si="5"/>
        <v>60</v>
      </c>
      <c r="O84" s="1">
        <v>44501</v>
      </c>
      <c r="P84">
        <v>1214</v>
      </c>
      <c r="Q84">
        <v>174</v>
      </c>
      <c r="R84" s="5">
        <f t="shared" si="7"/>
        <v>14.332784184514002</v>
      </c>
      <c r="S84" s="6">
        <f t="shared" si="6"/>
        <v>-45.667215815485996</v>
      </c>
    </row>
    <row r="85" spans="1:19" x14ac:dyDescent="0.35">
      <c r="A85" s="1">
        <v>44531</v>
      </c>
      <c r="B85">
        <v>4</v>
      </c>
      <c r="C85">
        <v>3</v>
      </c>
      <c r="D85" s="5">
        <f t="shared" si="5"/>
        <v>75</v>
      </c>
      <c r="O85" s="1">
        <v>44531</v>
      </c>
      <c r="P85">
        <v>999</v>
      </c>
      <c r="Q85">
        <v>221</v>
      </c>
      <c r="R85" s="5">
        <f t="shared" si="7"/>
        <v>22.122122122122121</v>
      </c>
      <c r="S85" s="6">
        <f t="shared" si="6"/>
        <v>-52.877877877877879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ueuy xmlns="87480d1a-c80c-477c-9f53-d14d87a45f08" xsi:nil="true"/>
    <Owner xmlns="87480d1a-c80c-477c-9f53-d14d87a45f08">
      <UserInfo>
        <DisplayName>Joanna Fairless</DisplayName>
        <AccountId>23</AccountId>
        <AccountType/>
      </UserInfo>
    </Owner>
    <Route_x002f_Pathway xmlns="87480d1a-c80c-477c-9f53-d14d87a45f08" xsi:nil="true"/>
    <_Flow_SignoffStatus xmlns="87480d1a-c80c-477c-9f53-d14d87a45f08" xsi:nil="true"/>
    <MediaLengthInSeconds xmlns="87480d1a-c80c-477c-9f53-d14d87a45f08" xsi:nil="true"/>
    <SharedWithUsers xmlns="beb00d12-24e9-4294-9648-655a57296783">
      <UserInfo>
        <DisplayName/>
        <AccountId xsi:nil="true"/>
        <AccountType/>
      </UserInfo>
    </SharedWithUsers>
    <TaxCatchAll xmlns="beb00d12-24e9-4294-9648-655a57296783" xsi:nil="true"/>
    <lcf76f155ced4ddcb4097134ff3c332f xmlns="87480d1a-c80c-477c-9f53-d14d87a45f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EADB7FADBDD46A137E2529A6AB338" ma:contentTypeVersion="31" ma:contentTypeDescription="Create a new document." ma:contentTypeScope="" ma:versionID="0b706c2a51d7694feafb0e6efec947af">
  <xsd:schema xmlns:xsd="http://www.w3.org/2001/XMLSchema" xmlns:xs="http://www.w3.org/2001/XMLSchema" xmlns:p="http://schemas.microsoft.com/office/2006/metadata/properties" xmlns:ns1="http://schemas.microsoft.com/sharepoint/v3" xmlns:ns2="87480d1a-c80c-477c-9f53-d14d87a45f08" xmlns:ns3="beb00d12-24e9-4294-9648-655a57296783" targetNamespace="http://schemas.microsoft.com/office/2006/metadata/properties" ma:root="true" ma:fieldsID="2fbe7c6b0a8729ab4c4b92873c9e541c" ns1:_="" ns2:_="" ns3:_="">
    <xsd:import namespace="http://schemas.microsoft.com/sharepoint/v3"/>
    <xsd:import namespace="87480d1a-c80c-477c-9f53-d14d87a45f08"/>
    <xsd:import namespace="beb00d12-24e9-4294-9648-655a57296783"/>
    <xsd:element name="properties">
      <xsd:complexType>
        <xsd:sequence>
          <xsd:element name="documentManagement">
            <xsd:complexType>
              <xsd:all>
                <xsd:element ref="ns2:Owner"/>
                <xsd:element ref="ns2:Route_x002f_Pathwa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ueuy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0d1a-c80c-477c-9f53-d14d87a45f08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Designated Owner of the Folder" ma:list="UserInfo" ma:SearchPeopleOnly="false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oute_x002f_Pathway" ma:index="3" nillable="true" ma:displayName="Route/Pathway" ma:internalName="Route_x002f_Pathway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hidden="true" ma:internalName="Sign_x002d_off_x0020_status" ma:readOnly="false">
      <xsd:simpleType>
        <xsd:restriction base="dms:Text"/>
      </xsd:simpleType>
    </xsd:element>
    <xsd:element name="ueuy" ma:index="24" nillable="true" ma:displayName="Text" ma:hidden="true" ma:internalName="ueuy" ma:readOnly="fals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174c4e8-bfc7-4c3a-9cd5-7ceb92c65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0d12-24e9-4294-9648-655a572967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7" nillable="true" ma:displayName="Taxonomy Catch All Column" ma:hidden="true" ma:list="{711e498a-d3b6-4874-a802-681ec4e0184d}" ma:internalName="TaxCatchAll" ma:showField="CatchAllData" ma:web="beb00d12-24e9-4294-9648-655a57296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A921A8-8A65-4C65-ADBB-C89BEC0D43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57ABB8-5860-4F69-9EC4-66395CAA31A0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87480d1a-c80c-477c-9f53-d14d87a45f08"/>
    <ds:schemaRef ds:uri="http://purl.org/dc/dcmitype/"/>
    <ds:schemaRef ds:uri="http://schemas.microsoft.com/office/infopath/2007/PartnerControls"/>
    <ds:schemaRef ds:uri="beb00d12-24e9-4294-9648-655a5729678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BBD86A-0DF8-4603-BE77-03009080D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480d1a-c80c-477c-9f53-d14d87a45f08"/>
    <ds:schemaRef ds:uri="beb00d12-24e9-4294-9648-655a57296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Staphylococcus Infection Data</vt:lpstr>
      <vt:lpstr>Completed data for examiner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clodg</dc:creator>
  <cp:keywords/>
  <dc:description/>
  <cp:lastModifiedBy>Lucinda Macdonald</cp:lastModifiedBy>
  <cp:revision/>
  <dcterms:created xsi:type="dcterms:W3CDTF">2022-01-26T10:51:49Z</dcterms:created>
  <dcterms:modified xsi:type="dcterms:W3CDTF">2023-11-20T16:41:27Z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0x010100CE6EADB7FADBDD46A137E2529A6AB338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